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80" windowWidth="12060" windowHeight="11640" activeTab="0"/>
  </bookViews>
  <sheets>
    <sheet name="総合計" sheetId="1" r:id="rId1"/>
    <sheet name="外貿" sheetId="2" r:id="rId2"/>
    <sheet name="内貿" sheetId="3" r:id="rId3"/>
  </sheets>
  <definedNames/>
  <calcPr fullCalcOnLoad="1"/>
</workbook>
</file>

<file path=xl/sharedStrings.xml><?xml version="1.0" encoding="utf-8"?>
<sst xmlns="http://schemas.openxmlformats.org/spreadsheetml/2006/main" count="1015" uniqueCount="308">
  <si>
    <t>011</t>
  </si>
  <si>
    <t>麦　　　　　　　　　</t>
  </si>
  <si>
    <t>021</t>
  </si>
  <si>
    <t>米</t>
  </si>
  <si>
    <t>022</t>
  </si>
  <si>
    <t>とうもろこし</t>
  </si>
  <si>
    <t>023</t>
  </si>
  <si>
    <t>豆類</t>
  </si>
  <si>
    <t>大豆</t>
  </si>
  <si>
    <t>025</t>
  </si>
  <si>
    <t>その他豆類　　　　　　　　　　</t>
  </si>
  <si>
    <t>024</t>
  </si>
  <si>
    <t>その他雑穀</t>
  </si>
  <si>
    <t>026</t>
  </si>
  <si>
    <t>031</t>
  </si>
  <si>
    <t>野菜・果物</t>
  </si>
  <si>
    <t>野菜</t>
  </si>
  <si>
    <t>032</t>
  </si>
  <si>
    <t>果物</t>
  </si>
  <si>
    <t>051</t>
  </si>
  <si>
    <t>その他農産品</t>
  </si>
  <si>
    <t>071</t>
  </si>
  <si>
    <t>その他畜産品</t>
  </si>
  <si>
    <t>081</t>
  </si>
  <si>
    <t>水産品</t>
  </si>
  <si>
    <t>製材</t>
  </si>
  <si>
    <t>木材チップ</t>
  </si>
  <si>
    <t>石炭</t>
  </si>
  <si>
    <t>鉄鉱石</t>
  </si>
  <si>
    <t>金属鉱</t>
  </si>
  <si>
    <t>砂利・砂</t>
  </si>
  <si>
    <t>砂利</t>
  </si>
  <si>
    <t>砂</t>
  </si>
  <si>
    <t>石材</t>
  </si>
  <si>
    <t>原油</t>
  </si>
  <si>
    <t>原塩</t>
  </si>
  <si>
    <t>非金属鉱物</t>
  </si>
  <si>
    <t>ドロマイト</t>
  </si>
  <si>
    <t>けい砂</t>
  </si>
  <si>
    <t>その他の非金属鉱物</t>
  </si>
  <si>
    <t>221</t>
  </si>
  <si>
    <t>鉄鋼</t>
  </si>
  <si>
    <t>222</t>
  </si>
  <si>
    <t>鋼材</t>
  </si>
  <si>
    <t>231</t>
  </si>
  <si>
    <t>非鉄金属</t>
  </si>
  <si>
    <t>地金･合金</t>
  </si>
  <si>
    <t>232</t>
  </si>
  <si>
    <t>その他非鉄金属</t>
  </si>
  <si>
    <t>241</t>
  </si>
  <si>
    <t>金属製品</t>
  </si>
  <si>
    <t>251</t>
  </si>
  <si>
    <t>鉄道車両</t>
  </si>
  <si>
    <t>252</t>
  </si>
  <si>
    <t>完成自動車</t>
  </si>
  <si>
    <t>601</t>
  </si>
  <si>
    <t>バス（特大）　　　　　　　　　</t>
  </si>
  <si>
    <t>602</t>
  </si>
  <si>
    <t>バス（大型）　　　　　　　　　</t>
  </si>
  <si>
    <t>603</t>
  </si>
  <si>
    <t>バス（普通）　　　　　　　　　</t>
  </si>
  <si>
    <t>604</t>
  </si>
  <si>
    <t>605</t>
  </si>
  <si>
    <t>トラック（特大）　　　　　　　</t>
  </si>
  <si>
    <t>606</t>
  </si>
  <si>
    <t>トラック（大型）　　　　　　　</t>
  </si>
  <si>
    <t>607</t>
  </si>
  <si>
    <t>トラック（普通）　　　　　　　</t>
  </si>
  <si>
    <t>608</t>
  </si>
  <si>
    <t>トラック（小型）　　　　　　　</t>
  </si>
  <si>
    <t>609</t>
  </si>
  <si>
    <t>乗用車（普通・小型）</t>
  </si>
  <si>
    <t>610</t>
  </si>
  <si>
    <t>乗用車（軽四輪）</t>
  </si>
  <si>
    <t>613</t>
  </si>
  <si>
    <t>軽トラック　　　　　　　　　　</t>
  </si>
  <si>
    <t>614</t>
  </si>
  <si>
    <t>615</t>
  </si>
  <si>
    <t>616</t>
  </si>
  <si>
    <t>シャーシ（４０Ｆ）　　　　　　</t>
  </si>
  <si>
    <t>253</t>
  </si>
  <si>
    <t>その他輸送用車両</t>
  </si>
  <si>
    <t>254</t>
  </si>
  <si>
    <t>二輪自動車</t>
  </si>
  <si>
    <t>255</t>
  </si>
  <si>
    <t>自動車部品</t>
  </si>
  <si>
    <t>ノックダウン自動車</t>
  </si>
  <si>
    <t>256</t>
  </si>
  <si>
    <t>自動車部品　　　　　　　　　　</t>
  </si>
  <si>
    <t>その他輸送機械</t>
  </si>
  <si>
    <t>257</t>
  </si>
  <si>
    <t>その他輸送機械部品　　　　　　</t>
  </si>
  <si>
    <t>612</t>
  </si>
  <si>
    <t>自転車　　　　　　　　　　　　</t>
  </si>
  <si>
    <t>261</t>
  </si>
  <si>
    <t>産業機械</t>
  </si>
  <si>
    <t>262</t>
  </si>
  <si>
    <t>電気機械</t>
  </si>
  <si>
    <t>263</t>
  </si>
  <si>
    <t>測量・光学・医療用機械</t>
  </si>
  <si>
    <t>264</t>
  </si>
  <si>
    <t>事務用機器</t>
  </si>
  <si>
    <t>265</t>
  </si>
  <si>
    <t>その他機械</t>
  </si>
  <si>
    <t>271</t>
  </si>
  <si>
    <t>陶磁器</t>
  </si>
  <si>
    <t>281</t>
  </si>
  <si>
    <t>セメント</t>
  </si>
  <si>
    <t>291</t>
  </si>
  <si>
    <t>ガラス類</t>
  </si>
  <si>
    <t>301</t>
  </si>
  <si>
    <t>窯業品</t>
  </si>
  <si>
    <t>311</t>
  </si>
  <si>
    <t>重油</t>
  </si>
  <si>
    <t>重油　　　　　　　　　　　　　</t>
  </si>
  <si>
    <t>312</t>
  </si>
  <si>
    <t>重油精製過程に伴う副産物</t>
  </si>
  <si>
    <t>313</t>
  </si>
  <si>
    <t>船舶用重油燃料</t>
  </si>
  <si>
    <t>321</t>
  </si>
  <si>
    <t>石油製品</t>
  </si>
  <si>
    <t>322</t>
  </si>
  <si>
    <t>ナフサ　　　　　　　　　　　　</t>
  </si>
  <si>
    <t>323</t>
  </si>
  <si>
    <t>ジェット燃料油　　　　　　　　</t>
  </si>
  <si>
    <t>324</t>
  </si>
  <si>
    <t>その他揮発油　　　　　　　　　</t>
  </si>
  <si>
    <t>325</t>
  </si>
  <si>
    <t>潤滑油</t>
  </si>
  <si>
    <t>326</t>
  </si>
  <si>
    <t>燃料油　　　　　　　　　　　　</t>
  </si>
  <si>
    <t>ＬＮＧ(液化天然ガス)</t>
  </si>
  <si>
    <t>ＬＰＧ(液化石油ガス)</t>
  </si>
  <si>
    <t>その他石油製品</t>
  </si>
  <si>
    <t>327</t>
  </si>
  <si>
    <t>328</t>
  </si>
  <si>
    <t>329</t>
  </si>
  <si>
    <t>331</t>
  </si>
  <si>
    <t>コークス</t>
  </si>
  <si>
    <t>341</t>
  </si>
  <si>
    <t>石炭製品</t>
  </si>
  <si>
    <t>351</t>
  </si>
  <si>
    <t>化学薬品</t>
  </si>
  <si>
    <t>350</t>
  </si>
  <si>
    <t>その他化学薬品</t>
  </si>
  <si>
    <t>硫酸　　　　　　　　　　　　　</t>
  </si>
  <si>
    <t>352</t>
  </si>
  <si>
    <t>ソーダ　　　　　　　　　　　　</t>
  </si>
  <si>
    <t>353</t>
  </si>
  <si>
    <t>塩酸(塩化水素酸)　　　　　　　　　　　　　</t>
  </si>
  <si>
    <t>354</t>
  </si>
  <si>
    <t>アンモニア　　　　　　　　　　</t>
  </si>
  <si>
    <t>355</t>
  </si>
  <si>
    <t>その他高圧ガス</t>
  </si>
  <si>
    <t>356</t>
  </si>
  <si>
    <t>エチレン系　　　　　　　　　　</t>
  </si>
  <si>
    <t>357</t>
  </si>
  <si>
    <t>プロピレン系　　　　　　　　　</t>
  </si>
  <si>
    <t>358</t>
  </si>
  <si>
    <t>ブチレン系</t>
  </si>
  <si>
    <t>359</t>
  </si>
  <si>
    <t>芳香族系</t>
  </si>
  <si>
    <t>361</t>
  </si>
  <si>
    <t>化学肥料</t>
  </si>
  <si>
    <t>371</t>
  </si>
  <si>
    <t>染料･顔料･塗料　　　　　　　</t>
  </si>
  <si>
    <t>372</t>
  </si>
  <si>
    <t>合成樹脂　　　　　　　　　　　</t>
  </si>
  <si>
    <t>373</t>
  </si>
  <si>
    <t>動植物性油脂　　　　　　　　　　</t>
  </si>
  <si>
    <t>374</t>
  </si>
  <si>
    <t>381</t>
  </si>
  <si>
    <t>紙・パルプ</t>
  </si>
  <si>
    <t>391</t>
  </si>
  <si>
    <t>糸及び紡績半製品</t>
  </si>
  <si>
    <t>401</t>
  </si>
  <si>
    <t>その他繊維工業品</t>
  </si>
  <si>
    <t>411</t>
  </si>
  <si>
    <t>砂糖</t>
  </si>
  <si>
    <t>421</t>
  </si>
  <si>
    <t>製造食品</t>
  </si>
  <si>
    <t>422</t>
  </si>
  <si>
    <t>飲料</t>
  </si>
  <si>
    <t>423</t>
  </si>
  <si>
    <t>水</t>
  </si>
  <si>
    <t>426</t>
  </si>
  <si>
    <t>船舶給水　　　　　　　　　　　</t>
  </si>
  <si>
    <t>424</t>
  </si>
  <si>
    <t>たばこ</t>
  </si>
  <si>
    <t>425</t>
  </si>
  <si>
    <t>その他食料工業品</t>
  </si>
  <si>
    <t>431</t>
  </si>
  <si>
    <t>がん具</t>
  </si>
  <si>
    <t>441</t>
  </si>
  <si>
    <t>衣服・身廻品･はきもの</t>
  </si>
  <si>
    <t>442</t>
  </si>
  <si>
    <t>文房具・運動娯楽用品・楽器</t>
  </si>
  <si>
    <t>443</t>
  </si>
  <si>
    <t>家具装備品</t>
  </si>
  <si>
    <t>444</t>
  </si>
  <si>
    <t>その他日用品</t>
  </si>
  <si>
    <t>451</t>
  </si>
  <si>
    <t>ゴム製品</t>
  </si>
  <si>
    <t>461</t>
  </si>
  <si>
    <t>木製品</t>
  </si>
  <si>
    <t>471</t>
  </si>
  <si>
    <t>その他製造工業品</t>
  </si>
  <si>
    <t>481</t>
  </si>
  <si>
    <t>金属くず</t>
  </si>
  <si>
    <t>491</t>
  </si>
  <si>
    <t>再利用資材</t>
  </si>
  <si>
    <t>501</t>
  </si>
  <si>
    <t>動植物性製造飼肥料</t>
  </si>
  <si>
    <t>511</t>
  </si>
  <si>
    <t>廃棄物</t>
  </si>
  <si>
    <t>廃液　　　　　　　　　　　　　</t>
  </si>
  <si>
    <t>512</t>
  </si>
  <si>
    <t>廃油　　　　　　　　　　　　　</t>
  </si>
  <si>
    <t>513</t>
  </si>
  <si>
    <t>515</t>
  </si>
  <si>
    <t>その他廃棄物　　</t>
  </si>
  <si>
    <t>521</t>
  </si>
  <si>
    <t>輸送用容器</t>
  </si>
  <si>
    <t>531</t>
  </si>
  <si>
    <t>取合せ品</t>
  </si>
  <si>
    <t>廃土砂</t>
  </si>
  <si>
    <t>１－２－３　海上出入貨物 品種別総括表　（大・中・小分類）</t>
  </si>
  <si>
    <t>総　　　合　　　計</t>
  </si>
  <si>
    <t>輸　　　移　　　出</t>
  </si>
  <si>
    <t>輸　　　移　　　入</t>
  </si>
  <si>
    <t>前年比</t>
  </si>
  <si>
    <t>外　　　貿　　　計</t>
  </si>
  <si>
    <t>輸　　　　　　　出</t>
  </si>
  <si>
    <t>輸　　　　　　　入</t>
  </si>
  <si>
    <t>25年</t>
  </si>
  <si>
    <t>総合計</t>
  </si>
  <si>
    <t>農水産品計</t>
  </si>
  <si>
    <t>マイロ</t>
  </si>
  <si>
    <t>041</t>
  </si>
  <si>
    <t>綿花</t>
  </si>
  <si>
    <t>061</t>
  </si>
  <si>
    <t>羊毛</t>
  </si>
  <si>
    <t>林産品計</t>
  </si>
  <si>
    <t>091</t>
  </si>
  <si>
    <t>原木</t>
  </si>
  <si>
    <t>092</t>
  </si>
  <si>
    <t>101</t>
  </si>
  <si>
    <t>樹脂類</t>
  </si>
  <si>
    <t>111</t>
  </si>
  <si>
    <t>112</t>
  </si>
  <si>
    <t>その他林産品</t>
  </si>
  <si>
    <t>121</t>
  </si>
  <si>
    <t>薪炭</t>
  </si>
  <si>
    <t>鉱産物計</t>
  </si>
  <si>
    <t>131</t>
  </si>
  <si>
    <t>141</t>
  </si>
  <si>
    <t>151</t>
  </si>
  <si>
    <t>161</t>
  </si>
  <si>
    <t>162</t>
  </si>
  <si>
    <t>171</t>
  </si>
  <si>
    <t>181</t>
  </si>
  <si>
    <t>りん鉱石</t>
  </si>
  <si>
    <t>191</t>
  </si>
  <si>
    <t>石灰石</t>
  </si>
  <si>
    <t>201</t>
  </si>
  <si>
    <t>211</t>
  </si>
  <si>
    <t>212</t>
  </si>
  <si>
    <t>213</t>
  </si>
  <si>
    <t>タルク（滑石）</t>
  </si>
  <si>
    <t>214</t>
  </si>
  <si>
    <t>クリンカー</t>
  </si>
  <si>
    <t>215</t>
  </si>
  <si>
    <t>粘土</t>
  </si>
  <si>
    <t>216</t>
  </si>
  <si>
    <t>金属機械工業品計</t>
  </si>
  <si>
    <t>バス（小型）　　　　　　　　　</t>
  </si>
  <si>
    <t>トラック・トレーラー</t>
  </si>
  <si>
    <t>シャーシ（２０Ｆ）　　　　　　</t>
  </si>
  <si>
    <t>船舶・航空機</t>
  </si>
  <si>
    <t>その他輸送機械　　　　　</t>
  </si>
  <si>
    <t>（単位 ： トン、％）</t>
  </si>
  <si>
    <t>総　　　合　　　計</t>
  </si>
  <si>
    <t>輸　　　 移　　　出</t>
  </si>
  <si>
    <t>輸　　　移　　　入</t>
  </si>
  <si>
    <t>25年</t>
  </si>
  <si>
    <t>前年比</t>
  </si>
  <si>
    <t>化学工業品計</t>
  </si>
  <si>
    <t>石油精製過程に伴う副産物</t>
  </si>
  <si>
    <t>船舶用石油燃料</t>
  </si>
  <si>
    <t>染料・塗料・合成樹脂・
その他化学工業品</t>
  </si>
  <si>
    <t>他に分類されない
化学工業品　　</t>
  </si>
  <si>
    <t>軽工業品計</t>
  </si>
  <si>
    <t>雑工業品計</t>
  </si>
  <si>
    <t>特殊品計</t>
  </si>
  <si>
    <t>からみ</t>
  </si>
  <si>
    <t>分類不能なもの</t>
  </si>
  <si>
    <t>外　　　貿　　　計</t>
  </si>
  <si>
    <t>輸　　　　　　　出</t>
  </si>
  <si>
    <t>輸　　　　　　　入</t>
  </si>
  <si>
    <t>１－２－３　海上出入貨物 品種別総括表　（大・中・小分類）</t>
  </si>
  <si>
    <t>内　 　　貿　 　　計</t>
  </si>
  <si>
    <t>移　　　　　　　　出</t>
  </si>
  <si>
    <t>移　　　　　　　　入</t>
  </si>
  <si>
    <t>26年</t>
  </si>
  <si>
    <t>26年</t>
  </si>
  <si>
    <t>26年</t>
  </si>
  <si>
    <t>*</t>
  </si>
  <si>
    <t>******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</si>
</sst>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_);[Red]\(0.0\)"/>
    <numFmt numFmtId="182" formatCode="#,##0_);[Red]\(#,##0\)"/>
    <numFmt numFmtId="183" formatCode="#,##0.0_);[Red]\(#,##0.0\)"/>
    <numFmt numFmtId="184" formatCode="#,##0_ "/>
    <numFmt numFmtId="185" formatCode="#,##0.0_ "/>
    <numFmt numFmtId="186" formatCode="#,##0;[Red]#,##0"/>
    <numFmt numFmtId="187" formatCode="0.0;[Red]0.0"/>
    <numFmt numFmtId="188" formatCode="_ * #,###,##0_ ;_ * \-#,###,##0_ ;_ * &quot;-&quot;_ ;_ @_ "/>
    <numFmt numFmtId="189" formatCode="_ * ###,###.0_ ;_ * \-#,###,##0.0_ ;_ * &quot;-&quot;_ ;_ @_ "/>
    <numFmt numFmtId="190" formatCode="_ * ###,##0.0_ ;_ * \-#,###,##0.0_ ;_ * &quot;-&quot;_ ;_ @_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ゴシック"/>
      <family val="3"/>
    </font>
    <font>
      <sz val="7"/>
      <name val="ＭＳ Ｐゴシック"/>
      <family val="3"/>
    </font>
    <font>
      <b/>
      <sz val="7"/>
      <name val="ＭＳ 明朝"/>
      <family val="1"/>
    </font>
    <font>
      <b/>
      <sz val="7"/>
      <name val="ＭＳ 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b/>
      <sz val="7"/>
      <name val="ＭＳ Ｐゴシック"/>
      <family val="3"/>
    </font>
    <font>
      <b/>
      <sz val="7"/>
      <color indexed="8"/>
      <name val="ＭＳ Ｐゴシック"/>
      <family val="3"/>
    </font>
    <font>
      <b/>
      <sz val="7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182" fontId="23" fillId="0" borderId="0" xfId="0" applyNumberFormat="1" applyFont="1" applyFill="1" applyBorder="1" applyAlignment="1">
      <alignment vertical="center"/>
    </xf>
    <xf numFmtId="182" fontId="22" fillId="0" borderId="10" xfId="0" applyNumberFormat="1" applyFont="1" applyFill="1" applyBorder="1" applyAlignment="1">
      <alignment horizontal="center" vertical="center"/>
    </xf>
    <xf numFmtId="182" fontId="25" fillId="0" borderId="0" xfId="0" applyNumberFormat="1" applyFont="1" applyFill="1" applyBorder="1" applyAlignment="1">
      <alignment vertical="center"/>
    </xf>
    <xf numFmtId="181" fontId="22" fillId="0" borderId="10" xfId="0" applyNumberFormat="1" applyFont="1" applyFill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horizontal="center" vertical="center"/>
    </xf>
    <xf numFmtId="182" fontId="26" fillId="0" borderId="0" xfId="0" applyNumberFormat="1" applyFont="1" applyFill="1" applyBorder="1" applyAlignment="1">
      <alignment vertical="center"/>
    </xf>
    <xf numFmtId="182" fontId="27" fillId="0" borderId="12" xfId="0" applyNumberFormat="1" applyFont="1" applyFill="1" applyBorder="1" applyAlignment="1">
      <alignment horizontal="distributed" vertical="center"/>
    </xf>
    <xf numFmtId="182" fontId="28" fillId="0" borderId="0" xfId="0" applyNumberFormat="1" applyFont="1" applyFill="1" applyBorder="1" applyAlignment="1">
      <alignment horizontal="distributed" vertical="center"/>
    </xf>
    <xf numFmtId="182" fontId="29" fillId="0" borderId="0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horizontal="distributed" vertical="center"/>
    </xf>
    <xf numFmtId="188" fontId="29" fillId="0" borderId="13" xfId="0" applyNumberFormat="1" applyFont="1" applyFill="1" applyBorder="1" applyAlignment="1">
      <alignment horizontal="right" vertical="center" wrapText="1"/>
    </xf>
    <xf numFmtId="182" fontId="30" fillId="0" borderId="0" xfId="0" applyNumberFormat="1" applyFont="1" applyFill="1" applyBorder="1" applyAlignment="1">
      <alignment vertical="center"/>
    </xf>
    <xf numFmtId="182" fontId="30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2" fontId="22" fillId="0" borderId="0" xfId="0" applyNumberFormat="1" applyFont="1" applyFill="1" applyBorder="1" applyAlignment="1">
      <alignment horizontal="distributed" vertical="center"/>
    </xf>
    <xf numFmtId="188" fontId="23" fillId="0" borderId="13" xfId="0" applyNumberFormat="1" applyFont="1" applyFill="1" applyBorder="1" applyAlignment="1">
      <alignment horizontal="right" vertical="center" wrapText="1"/>
    </xf>
    <xf numFmtId="182" fontId="30" fillId="0" borderId="0" xfId="0" applyNumberFormat="1" applyFont="1" applyFill="1" applyBorder="1" applyAlignment="1">
      <alignment horizontal="right" vertical="center"/>
    </xf>
    <xf numFmtId="182" fontId="31" fillId="0" borderId="0" xfId="0" applyNumberFormat="1" applyFont="1" applyFill="1" applyBorder="1" applyAlignment="1">
      <alignment vertical="center"/>
    </xf>
    <xf numFmtId="182" fontId="30" fillId="0" borderId="14" xfId="0" applyNumberFormat="1" applyFont="1" applyFill="1" applyBorder="1" applyAlignment="1">
      <alignment vertical="center"/>
    </xf>
    <xf numFmtId="182" fontId="30" fillId="0" borderId="14" xfId="0" applyNumberFormat="1" applyFont="1" applyFill="1" applyBorder="1" applyAlignment="1">
      <alignment horizontal="distributed" vertical="center"/>
    </xf>
    <xf numFmtId="182" fontId="22" fillId="0" borderId="14" xfId="0" applyNumberFormat="1" applyFont="1" applyFill="1" applyBorder="1" applyAlignment="1">
      <alignment horizontal="distributed" vertical="center"/>
    </xf>
    <xf numFmtId="188" fontId="23" fillId="0" borderId="15" xfId="0" applyNumberFormat="1" applyFont="1" applyFill="1" applyBorder="1" applyAlignment="1">
      <alignment horizontal="right" vertical="center" wrapText="1"/>
    </xf>
    <xf numFmtId="182" fontId="22" fillId="0" borderId="0" xfId="0" applyNumberFormat="1" applyFont="1" applyFill="1" applyBorder="1" applyAlignment="1">
      <alignment vertical="center"/>
    </xf>
    <xf numFmtId="182" fontId="22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182" fontId="28" fillId="0" borderId="12" xfId="0" applyNumberFormat="1" applyFont="1" applyFill="1" applyBorder="1" applyAlignment="1">
      <alignment horizontal="distributed" vertical="center"/>
    </xf>
    <xf numFmtId="188" fontId="29" fillId="0" borderId="16" xfId="0" applyNumberFormat="1" applyFont="1" applyFill="1" applyBorder="1" applyAlignment="1">
      <alignment horizontal="right" vertical="center" wrapText="1"/>
    </xf>
    <xf numFmtId="182" fontId="22" fillId="0" borderId="0" xfId="0" applyNumberFormat="1" applyFont="1" applyFill="1" applyBorder="1" applyAlignment="1">
      <alignment horizontal="distributed" vertical="center" wrapText="1"/>
    </xf>
    <xf numFmtId="190" fontId="29" fillId="0" borderId="13" xfId="0" applyNumberFormat="1" applyFont="1" applyFill="1" applyBorder="1" applyAlignment="1">
      <alignment horizontal="right" vertical="center" wrapText="1"/>
    </xf>
    <xf numFmtId="190" fontId="23" fillId="0" borderId="13" xfId="0" applyNumberFormat="1" applyFont="1" applyFill="1" applyBorder="1" applyAlignment="1">
      <alignment horizontal="right" vertical="center" wrapText="1"/>
    </xf>
    <xf numFmtId="190" fontId="23" fillId="0" borderId="17" xfId="0" applyNumberFormat="1" applyFont="1" applyFill="1" applyBorder="1" applyAlignment="1">
      <alignment horizontal="right" vertical="center" wrapText="1"/>
    </xf>
    <xf numFmtId="182" fontId="22" fillId="0" borderId="18" xfId="0" applyNumberFormat="1" applyFont="1" applyFill="1" applyBorder="1" applyAlignment="1">
      <alignment horizontal="distributed" vertical="center"/>
    </xf>
    <xf numFmtId="188" fontId="29" fillId="0" borderId="15" xfId="0" applyNumberFormat="1" applyFont="1" applyFill="1" applyBorder="1" applyAlignment="1">
      <alignment horizontal="right" vertical="center" wrapText="1"/>
    </xf>
    <xf numFmtId="190" fontId="29" fillId="0" borderId="15" xfId="0" applyNumberFormat="1" applyFont="1" applyFill="1" applyBorder="1" applyAlignment="1">
      <alignment horizontal="right" vertical="center" wrapText="1"/>
    </xf>
    <xf numFmtId="190" fontId="23" fillId="0" borderId="15" xfId="0" applyNumberFormat="1" applyFont="1" applyFill="1" applyBorder="1" applyAlignment="1">
      <alignment horizontal="right" vertical="center" wrapText="1"/>
    </xf>
    <xf numFmtId="190" fontId="23" fillId="0" borderId="19" xfId="0" applyNumberFormat="1" applyFont="1" applyFill="1" applyBorder="1" applyAlignment="1">
      <alignment horizontal="right" vertical="center" wrapText="1"/>
    </xf>
    <xf numFmtId="181" fontId="29" fillId="0" borderId="0" xfId="0" applyNumberFormat="1" applyFont="1" applyFill="1" applyBorder="1" applyAlignment="1">
      <alignment vertical="center"/>
    </xf>
    <xf numFmtId="181" fontId="23" fillId="0" borderId="0" xfId="0" applyNumberFormat="1" applyFont="1" applyFill="1" applyBorder="1" applyAlignment="1">
      <alignment vertical="center"/>
    </xf>
    <xf numFmtId="182" fontId="30" fillId="0" borderId="0" xfId="0" applyNumberFormat="1" applyFont="1" applyFill="1" applyBorder="1" applyAlignment="1">
      <alignment horizontal="center" vertical="center"/>
    </xf>
    <xf numFmtId="182" fontId="25" fillId="0" borderId="0" xfId="0" applyNumberFormat="1" applyFont="1" applyFill="1" applyBorder="1" applyAlignment="1">
      <alignment vertical="center" wrapText="1"/>
    </xf>
    <xf numFmtId="181" fontId="25" fillId="0" borderId="0" xfId="0" applyNumberFormat="1" applyFont="1" applyFill="1" applyBorder="1" applyAlignment="1">
      <alignment vertical="center" wrapText="1"/>
    </xf>
    <xf numFmtId="182" fontId="25" fillId="0" borderId="14" xfId="0" applyNumberFormat="1" applyFont="1" applyFill="1" applyBorder="1" applyAlignment="1">
      <alignment vertical="center" wrapText="1"/>
    </xf>
    <xf numFmtId="181" fontId="25" fillId="0" borderId="14" xfId="0" applyNumberFormat="1" applyFont="1" applyFill="1" applyBorder="1" applyAlignment="1">
      <alignment vertical="center" wrapText="1"/>
    </xf>
    <xf numFmtId="190" fontId="29" fillId="0" borderId="16" xfId="0" applyNumberFormat="1" applyFont="1" applyFill="1" applyBorder="1" applyAlignment="1">
      <alignment horizontal="right" vertical="center" wrapText="1"/>
    </xf>
    <xf numFmtId="190" fontId="29" fillId="0" borderId="20" xfId="0" applyNumberFormat="1" applyFont="1" applyFill="1" applyBorder="1" applyAlignment="1">
      <alignment horizontal="right" vertical="center" wrapText="1"/>
    </xf>
    <xf numFmtId="190" fontId="29" fillId="0" borderId="17" xfId="0" applyNumberFormat="1" applyFont="1" applyFill="1" applyBorder="1" applyAlignment="1">
      <alignment horizontal="right" vertical="center" wrapText="1"/>
    </xf>
    <xf numFmtId="181" fontId="29" fillId="0" borderId="17" xfId="0" applyNumberFormat="1" applyFont="1" applyFill="1" applyBorder="1" applyAlignment="1">
      <alignment horizontal="right" vertical="center" wrapText="1"/>
    </xf>
    <xf numFmtId="182" fontId="22" fillId="24" borderId="10" xfId="0" applyNumberFormat="1" applyFont="1" applyFill="1" applyBorder="1" applyAlignment="1">
      <alignment horizontal="center" vertical="center"/>
    </xf>
    <xf numFmtId="188" fontId="29" fillId="24" borderId="16" xfId="0" applyNumberFormat="1" applyFont="1" applyFill="1" applyBorder="1" applyAlignment="1">
      <alignment horizontal="right" vertical="center" wrapText="1"/>
    </xf>
    <xf numFmtId="188" fontId="29" fillId="24" borderId="13" xfId="0" applyNumberFormat="1" applyFont="1" applyFill="1" applyBorder="1" applyAlignment="1">
      <alignment horizontal="right" vertical="center" wrapText="1"/>
    </xf>
    <xf numFmtId="188" fontId="23" fillId="24" borderId="13" xfId="0" applyNumberFormat="1" applyFont="1" applyFill="1" applyBorder="1" applyAlignment="1">
      <alignment horizontal="right" vertical="center" wrapText="1"/>
    </xf>
    <xf numFmtId="188" fontId="23" fillId="24" borderId="15" xfId="0" applyNumberFormat="1" applyFont="1" applyFill="1" applyBorder="1" applyAlignment="1">
      <alignment horizontal="right" vertical="center" wrapText="1"/>
    </xf>
    <xf numFmtId="182" fontId="23" fillId="24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182" fontId="30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82" fontId="27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2" fontId="30" fillId="0" borderId="14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2" fontId="30" fillId="0" borderId="0" xfId="0" applyNumberFormat="1" applyFont="1" applyFill="1" applyBorder="1" applyAlignment="1">
      <alignment vertical="center" wrapText="1"/>
    </xf>
    <xf numFmtId="182" fontId="30" fillId="0" borderId="0" xfId="0" applyNumberFormat="1" applyFont="1" applyFill="1" applyBorder="1" applyAlignment="1">
      <alignment horizontal="distributed" vertical="center" wrapText="1"/>
    </xf>
    <xf numFmtId="182" fontId="27" fillId="0" borderId="12" xfId="0" applyNumberFormat="1" applyFont="1" applyFill="1" applyBorder="1" applyAlignment="1">
      <alignment horizontal="distributed" vertical="center"/>
    </xf>
    <xf numFmtId="182" fontId="22" fillId="0" borderId="0" xfId="0" applyNumberFormat="1" applyFont="1" applyFill="1" applyBorder="1" applyAlignment="1">
      <alignment vertical="center"/>
    </xf>
    <xf numFmtId="182" fontId="22" fillId="0" borderId="14" xfId="0" applyNumberFormat="1" applyFont="1" applyFill="1" applyBorder="1" applyAlignment="1">
      <alignment vertical="center"/>
    </xf>
    <xf numFmtId="182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182" fontId="24" fillId="0" borderId="10" xfId="0" applyNumberFormat="1" applyFont="1" applyFill="1" applyBorder="1" applyAlignment="1">
      <alignment horizontal="center" vertical="center"/>
    </xf>
    <xf numFmtId="182" fontId="22" fillId="0" borderId="10" xfId="0" applyNumberFormat="1" applyFont="1" applyFill="1" applyBorder="1" applyAlignment="1">
      <alignment horizontal="center" vertical="center"/>
    </xf>
    <xf numFmtId="182" fontId="22" fillId="0" borderId="11" xfId="0" applyNumberFormat="1" applyFont="1" applyFill="1" applyBorder="1" applyAlignment="1">
      <alignment horizontal="center" vertical="center"/>
    </xf>
    <xf numFmtId="182" fontId="22" fillId="0" borderId="12" xfId="0" applyNumberFormat="1" applyFont="1" applyFill="1" applyBorder="1" applyAlignment="1">
      <alignment horizontal="center" vertical="center"/>
    </xf>
    <xf numFmtId="182" fontId="22" fillId="0" borderId="21" xfId="0" applyNumberFormat="1" applyFont="1" applyFill="1" applyBorder="1" applyAlignment="1">
      <alignment horizontal="center" vertical="center"/>
    </xf>
    <xf numFmtId="182" fontId="22" fillId="0" borderId="14" xfId="0" applyNumberFormat="1" applyFont="1" applyFill="1" applyBorder="1" applyAlignment="1">
      <alignment horizontal="center" vertical="center"/>
    </xf>
    <xf numFmtId="182" fontId="22" fillId="0" borderId="1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showGridLines="0" tabSelected="1" zoomScale="110" zoomScaleNormal="110" zoomScalePageLayoutView="0" workbookViewId="0" topLeftCell="A1">
      <selection activeCell="P4" sqref="P4"/>
    </sheetView>
  </sheetViews>
  <sheetFormatPr defaultColWidth="9.00390625" defaultRowHeight="13.5"/>
  <cols>
    <col min="1" max="1" width="3.75390625" style="12" bestFit="1" customWidth="1"/>
    <col min="2" max="2" width="1.4921875" style="13" customWidth="1"/>
    <col min="3" max="3" width="14.125" style="13" customWidth="1"/>
    <col min="4" max="4" width="1.875" style="13" customWidth="1"/>
    <col min="5" max="5" width="1.00390625" style="15" customWidth="1"/>
    <col min="6" max="7" width="9.375" style="9" customWidth="1"/>
    <col min="8" max="8" width="6.625" style="37" customWidth="1"/>
    <col min="9" max="9" width="9.375" style="53" customWidth="1"/>
    <col min="10" max="10" width="9.375" style="1" customWidth="1"/>
    <col min="11" max="11" width="6.625" style="38" customWidth="1"/>
    <col min="12" max="12" width="9.375" style="53" customWidth="1"/>
    <col min="13" max="13" width="9.375" style="1" customWidth="1"/>
    <col min="14" max="14" width="6.625" style="38" customWidth="1"/>
    <col min="15" max="16384" width="9.00390625" style="1" customWidth="1"/>
  </cols>
  <sheetData>
    <row r="1" spans="1:14" ht="11.25">
      <c r="A1" s="66" t="s">
        <v>226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7"/>
      <c r="N1" s="67"/>
    </row>
    <row r="2" spans="1:14" ht="11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</row>
    <row r="3" spans="1:14" s="3" customFormat="1" ht="23.25" customHeight="1">
      <c r="A3" s="72"/>
      <c r="B3" s="72"/>
      <c r="C3" s="72"/>
      <c r="D3" s="72"/>
      <c r="E3" s="73"/>
      <c r="F3" s="69" t="s">
        <v>227</v>
      </c>
      <c r="G3" s="69"/>
      <c r="H3" s="69"/>
      <c r="I3" s="70" t="s">
        <v>228</v>
      </c>
      <c r="J3" s="70"/>
      <c r="K3" s="70"/>
      <c r="L3" s="70" t="s">
        <v>229</v>
      </c>
      <c r="M3" s="70"/>
      <c r="N3" s="71"/>
    </row>
    <row r="4" spans="1:14" s="3" customFormat="1" ht="23.25" customHeight="1">
      <c r="A4" s="74"/>
      <c r="B4" s="74"/>
      <c r="C4" s="74"/>
      <c r="D4" s="74"/>
      <c r="E4" s="75"/>
      <c r="F4" s="2" t="s">
        <v>303</v>
      </c>
      <c r="G4" s="2" t="s">
        <v>234</v>
      </c>
      <c r="H4" s="4" t="s">
        <v>230</v>
      </c>
      <c r="I4" s="48" t="s">
        <v>303</v>
      </c>
      <c r="J4" s="2" t="s">
        <v>234</v>
      </c>
      <c r="K4" s="4" t="s">
        <v>230</v>
      </c>
      <c r="L4" s="48" t="s">
        <v>303</v>
      </c>
      <c r="M4" s="2" t="s">
        <v>234</v>
      </c>
      <c r="N4" s="5" t="s">
        <v>230</v>
      </c>
    </row>
    <row r="5" spans="1:14" s="9" customFormat="1" ht="9.75" customHeight="1">
      <c r="A5" s="6"/>
      <c r="B5" s="63" t="s">
        <v>235</v>
      </c>
      <c r="C5" s="63"/>
      <c r="D5" s="7"/>
      <c r="E5" s="8"/>
      <c r="F5" s="27">
        <v>85813387</v>
      </c>
      <c r="G5" s="27">
        <v>89611890</v>
      </c>
      <c r="H5" s="44">
        <v>95.76116182796724</v>
      </c>
      <c r="I5" s="49">
        <v>26094450</v>
      </c>
      <c r="J5" s="27">
        <v>27318717</v>
      </c>
      <c r="K5" s="44">
        <v>95.51857797714293</v>
      </c>
      <c r="L5" s="49">
        <v>59718937</v>
      </c>
      <c r="M5" s="27">
        <v>62293173</v>
      </c>
      <c r="N5" s="45">
        <v>95.8675471548062</v>
      </c>
    </row>
    <row r="6" spans="1:14" s="9" customFormat="1" ht="9.75" customHeight="1">
      <c r="A6" s="6"/>
      <c r="B6" s="57" t="s">
        <v>236</v>
      </c>
      <c r="C6" s="57"/>
      <c r="D6" s="10"/>
      <c r="E6" s="8"/>
      <c r="F6" s="11">
        <v>1656386</v>
      </c>
      <c r="G6" s="11">
        <v>1538281</v>
      </c>
      <c r="H6" s="29">
        <v>107.6777259811439</v>
      </c>
      <c r="I6" s="50">
        <v>192833</v>
      </c>
      <c r="J6" s="11">
        <v>172848</v>
      </c>
      <c r="K6" s="29">
        <v>111.56218180135147</v>
      </c>
      <c r="L6" s="50">
        <v>1463553</v>
      </c>
      <c r="M6" s="11">
        <v>1365433</v>
      </c>
      <c r="N6" s="46">
        <v>107.18599887361736</v>
      </c>
    </row>
    <row r="7" spans="1:24" ht="9.75" customHeight="1">
      <c r="A7" s="12" t="s">
        <v>0</v>
      </c>
      <c r="B7" s="55" t="s">
        <v>1</v>
      </c>
      <c r="C7" s="55"/>
      <c r="D7" s="58"/>
      <c r="F7" s="11">
        <v>957363</v>
      </c>
      <c r="G7" s="11">
        <v>921369</v>
      </c>
      <c r="H7" s="29">
        <v>103.90657814621504</v>
      </c>
      <c r="I7" s="51">
        <v>135922</v>
      </c>
      <c r="J7" s="16">
        <v>127722</v>
      </c>
      <c r="K7" s="30">
        <v>106.42019385853652</v>
      </c>
      <c r="L7" s="51">
        <v>821441</v>
      </c>
      <c r="M7" s="16">
        <v>793647</v>
      </c>
      <c r="N7" s="31">
        <v>103.50206073985034</v>
      </c>
      <c r="P7" s="9"/>
      <c r="Q7" s="9"/>
      <c r="R7" s="9"/>
      <c r="S7" s="9"/>
      <c r="T7" s="9"/>
      <c r="U7" s="9"/>
      <c r="V7" s="9"/>
      <c r="W7" s="9"/>
      <c r="X7" s="9"/>
    </row>
    <row r="8" spans="1:24" ht="9.75" customHeight="1">
      <c r="A8" s="12" t="s">
        <v>2</v>
      </c>
      <c r="B8" s="55" t="s">
        <v>3</v>
      </c>
      <c r="C8" s="55"/>
      <c r="D8" s="58"/>
      <c r="F8" s="11">
        <v>130</v>
      </c>
      <c r="G8" s="11">
        <v>1407</v>
      </c>
      <c r="H8" s="29">
        <v>9.23951670220327</v>
      </c>
      <c r="I8" s="51">
        <v>0</v>
      </c>
      <c r="J8" s="16">
        <v>0</v>
      </c>
      <c r="K8" s="30">
        <v>0</v>
      </c>
      <c r="L8" s="51">
        <v>130</v>
      </c>
      <c r="M8" s="16">
        <v>1407</v>
      </c>
      <c r="N8" s="31">
        <v>9.23951670220327</v>
      </c>
      <c r="P8" s="9"/>
      <c r="Q8" s="9"/>
      <c r="R8" s="9"/>
      <c r="S8" s="9"/>
      <c r="T8" s="9"/>
      <c r="U8" s="9"/>
      <c r="V8" s="9"/>
      <c r="W8" s="9"/>
      <c r="X8" s="9"/>
    </row>
    <row r="9" spans="1:24" ht="9.75" customHeight="1">
      <c r="A9" s="12" t="s">
        <v>4</v>
      </c>
      <c r="B9" s="55" t="s">
        <v>5</v>
      </c>
      <c r="C9" s="55"/>
      <c r="D9" s="58"/>
      <c r="F9" s="11">
        <v>52110</v>
      </c>
      <c r="G9" s="11">
        <v>10781</v>
      </c>
      <c r="H9" s="29">
        <v>483.3503385585753</v>
      </c>
      <c r="I9" s="51">
        <v>16400</v>
      </c>
      <c r="J9" s="16">
        <v>2376</v>
      </c>
      <c r="K9" s="30">
        <v>690.2356902356902</v>
      </c>
      <c r="L9" s="51">
        <v>35710</v>
      </c>
      <c r="M9" s="16">
        <v>8405</v>
      </c>
      <c r="N9" s="31">
        <v>424.8661511005354</v>
      </c>
      <c r="P9" s="9"/>
      <c r="Q9" s="9"/>
      <c r="R9" s="9"/>
      <c r="S9" s="9"/>
      <c r="T9" s="9"/>
      <c r="U9" s="9"/>
      <c r="V9" s="9"/>
      <c r="W9" s="9"/>
      <c r="X9" s="9"/>
    </row>
    <row r="10" spans="1:24" ht="9.75" customHeight="1">
      <c r="A10" s="12" t="s">
        <v>6</v>
      </c>
      <c r="B10" s="55" t="s">
        <v>7</v>
      </c>
      <c r="C10" s="55"/>
      <c r="D10" s="58"/>
      <c r="F10" s="11">
        <v>28183</v>
      </c>
      <c r="G10" s="11">
        <v>5274</v>
      </c>
      <c r="H10" s="29">
        <v>534.3761850587789</v>
      </c>
      <c r="I10" s="51">
        <v>6307</v>
      </c>
      <c r="J10" s="16">
        <v>1500</v>
      </c>
      <c r="K10" s="30">
        <v>420.46666666666664</v>
      </c>
      <c r="L10" s="51">
        <v>21876</v>
      </c>
      <c r="M10" s="16">
        <v>3774</v>
      </c>
      <c r="N10" s="31">
        <v>579.6502384737678</v>
      </c>
      <c r="P10" s="9"/>
      <c r="Q10" s="9"/>
      <c r="R10" s="9"/>
      <c r="S10" s="9"/>
      <c r="T10" s="9"/>
      <c r="U10" s="9"/>
      <c r="V10" s="9"/>
      <c r="W10" s="9"/>
      <c r="X10" s="9"/>
    </row>
    <row r="11" spans="1:24" ht="9.75" customHeight="1">
      <c r="A11" s="17" t="s">
        <v>6</v>
      </c>
      <c r="C11" s="55" t="s">
        <v>8</v>
      </c>
      <c r="D11" s="55"/>
      <c r="F11" s="11">
        <v>28183</v>
      </c>
      <c r="G11" s="11">
        <v>5212</v>
      </c>
      <c r="H11" s="29">
        <v>540.7329240214889</v>
      </c>
      <c r="I11" s="51">
        <v>6307</v>
      </c>
      <c r="J11" s="16">
        <v>1500</v>
      </c>
      <c r="K11" s="30">
        <v>420.46666666666664</v>
      </c>
      <c r="L11" s="51">
        <v>21876</v>
      </c>
      <c r="M11" s="16">
        <v>3712</v>
      </c>
      <c r="N11" s="31">
        <v>589.3318965517241</v>
      </c>
      <c r="P11" s="9"/>
      <c r="Q11" s="9"/>
      <c r="R11" s="9"/>
      <c r="S11" s="9"/>
      <c r="T11" s="9"/>
      <c r="U11" s="9"/>
      <c r="V11" s="9"/>
      <c r="W11" s="9"/>
      <c r="X11" s="9"/>
    </row>
    <row r="12" spans="1:24" ht="9.75" customHeight="1">
      <c r="A12" s="17" t="s">
        <v>9</v>
      </c>
      <c r="C12" s="55" t="s">
        <v>10</v>
      </c>
      <c r="D12" s="55"/>
      <c r="F12" s="11">
        <v>0</v>
      </c>
      <c r="G12" s="11">
        <v>62</v>
      </c>
      <c r="H12" s="29">
        <v>0</v>
      </c>
      <c r="I12" s="51">
        <v>0</v>
      </c>
      <c r="J12" s="16">
        <v>0</v>
      </c>
      <c r="K12" s="30">
        <v>0</v>
      </c>
      <c r="L12" s="51">
        <v>0</v>
      </c>
      <c r="M12" s="16">
        <v>62</v>
      </c>
      <c r="N12" s="31">
        <v>0</v>
      </c>
      <c r="P12" s="9"/>
      <c r="Q12" s="9"/>
      <c r="R12" s="9"/>
      <c r="S12" s="9"/>
      <c r="T12" s="9"/>
      <c r="U12" s="9"/>
      <c r="V12" s="9"/>
      <c r="W12" s="9"/>
      <c r="X12" s="9"/>
    </row>
    <row r="13" spans="1:24" ht="9.75" customHeight="1">
      <c r="A13" s="12" t="s">
        <v>11</v>
      </c>
      <c r="B13" s="55" t="s">
        <v>12</v>
      </c>
      <c r="C13" s="55"/>
      <c r="D13" s="58"/>
      <c r="F13" s="11">
        <v>34050</v>
      </c>
      <c r="G13" s="11">
        <v>41250</v>
      </c>
      <c r="H13" s="29">
        <v>82.54545454545455</v>
      </c>
      <c r="I13" s="51">
        <v>34050</v>
      </c>
      <c r="J13" s="16">
        <v>41250</v>
      </c>
      <c r="K13" s="30">
        <v>82.54545454545455</v>
      </c>
      <c r="L13" s="51">
        <v>0</v>
      </c>
      <c r="M13" s="16">
        <v>0</v>
      </c>
      <c r="N13" s="31">
        <v>0</v>
      </c>
      <c r="P13" s="9"/>
      <c r="Q13" s="9"/>
      <c r="R13" s="9"/>
      <c r="S13" s="9"/>
      <c r="T13" s="9"/>
      <c r="U13" s="9"/>
      <c r="V13" s="9"/>
      <c r="W13" s="9"/>
      <c r="X13" s="9"/>
    </row>
    <row r="14" spans="1:24" ht="9.75" customHeight="1">
      <c r="A14" s="17" t="s">
        <v>11</v>
      </c>
      <c r="C14" s="55" t="s">
        <v>237</v>
      </c>
      <c r="D14" s="55"/>
      <c r="F14" s="11">
        <v>0</v>
      </c>
      <c r="G14" s="11">
        <v>0</v>
      </c>
      <c r="H14" s="29">
        <v>0</v>
      </c>
      <c r="I14" s="51">
        <v>0</v>
      </c>
      <c r="J14" s="16">
        <v>0</v>
      </c>
      <c r="K14" s="30">
        <v>0</v>
      </c>
      <c r="L14" s="51">
        <v>0</v>
      </c>
      <c r="M14" s="16">
        <v>0</v>
      </c>
      <c r="N14" s="31">
        <v>0</v>
      </c>
      <c r="P14" s="9"/>
      <c r="Q14" s="9"/>
      <c r="R14" s="9"/>
      <c r="S14" s="9"/>
      <c r="T14" s="9"/>
      <c r="U14" s="9"/>
      <c r="V14" s="9"/>
      <c r="W14" s="9"/>
      <c r="X14" s="9"/>
    </row>
    <row r="15" spans="1:24" ht="9.75" customHeight="1">
      <c r="A15" s="17" t="s">
        <v>13</v>
      </c>
      <c r="C15" s="55" t="s">
        <v>12</v>
      </c>
      <c r="D15" s="55"/>
      <c r="F15" s="11">
        <v>34050</v>
      </c>
      <c r="G15" s="11">
        <v>41250</v>
      </c>
      <c r="H15" s="29">
        <v>82.54545454545455</v>
      </c>
      <c r="I15" s="51">
        <v>34050</v>
      </c>
      <c r="J15" s="16">
        <v>41250</v>
      </c>
      <c r="K15" s="30">
        <v>82.54545454545455</v>
      </c>
      <c r="L15" s="51">
        <v>0</v>
      </c>
      <c r="M15" s="16">
        <v>0</v>
      </c>
      <c r="N15" s="31">
        <v>0</v>
      </c>
      <c r="P15" s="9"/>
      <c r="Q15" s="9"/>
      <c r="R15" s="9"/>
      <c r="S15" s="9"/>
      <c r="T15" s="9"/>
      <c r="U15" s="9"/>
      <c r="V15" s="9"/>
      <c r="W15" s="9"/>
      <c r="X15" s="9"/>
    </row>
    <row r="16" spans="1:24" ht="9.75" customHeight="1">
      <c r="A16" s="12" t="s">
        <v>14</v>
      </c>
      <c r="B16" s="55" t="s">
        <v>15</v>
      </c>
      <c r="C16" s="55"/>
      <c r="D16" s="58"/>
      <c r="F16" s="11">
        <v>552216</v>
      </c>
      <c r="G16" s="11">
        <v>530002</v>
      </c>
      <c r="H16" s="29">
        <v>104.19130493847193</v>
      </c>
      <c r="I16" s="51">
        <v>43</v>
      </c>
      <c r="J16" s="16">
        <v>0</v>
      </c>
      <c r="K16" s="30" t="s">
        <v>306</v>
      </c>
      <c r="L16" s="51">
        <v>552173</v>
      </c>
      <c r="M16" s="16">
        <v>530002</v>
      </c>
      <c r="N16" s="31">
        <v>104.18319176154051</v>
      </c>
      <c r="P16" s="9"/>
      <c r="Q16" s="9"/>
      <c r="R16" s="9"/>
      <c r="S16" s="9"/>
      <c r="T16" s="9"/>
      <c r="U16" s="9"/>
      <c r="V16" s="9"/>
      <c r="W16" s="9"/>
      <c r="X16" s="9"/>
    </row>
    <row r="17" spans="1:24" ht="9.75" customHeight="1">
      <c r="A17" s="17" t="s">
        <v>14</v>
      </c>
      <c r="C17" s="55" t="s">
        <v>16</v>
      </c>
      <c r="D17" s="55"/>
      <c r="F17" s="11">
        <v>8003</v>
      </c>
      <c r="G17" s="11">
        <v>7820</v>
      </c>
      <c r="H17" s="29">
        <v>102.34015345268541</v>
      </c>
      <c r="I17" s="51">
        <v>43</v>
      </c>
      <c r="J17" s="16">
        <v>0</v>
      </c>
      <c r="K17" s="30" t="s">
        <v>306</v>
      </c>
      <c r="L17" s="51">
        <v>7960</v>
      </c>
      <c r="M17" s="16">
        <v>7820</v>
      </c>
      <c r="N17" s="31">
        <v>101.79028132992327</v>
      </c>
      <c r="P17" s="9"/>
      <c r="Q17" s="9"/>
      <c r="R17" s="9"/>
      <c r="S17" s="9"/>
      <c r="T17" s="9"/>
      <c r="U17" s="9"/>
      <c r="V17" s="9"/>
      <c r="W17" s="9"/>
      <c r="X17" s="9"/>
    </row>
    <row r="18" spans="1:24" ht="9.75" customHeight="1">
      <c r="A18" s="17" t="s">
        <v>17</v>
      </c>
      <c r="C18" s="55" t="s">
        <v>18</v>
      </c>
      <c r="D18" s="55"/>
      <c r="F18" s="11">
        <v>544213</v>
      </c>
      <c r="G18" s="11">
        <v>522182</v>
      </c>
      <c r="H18" s="29">
        <v>104.21902708251145</v>
      </c>
      <c r="I18" s="51">
        <v>0</v>
      </c>
      <c r="J18" s="16">
        <v>0</v>
      </c>
      <c r="K18" s="30">
        <v>0</v>
      </c>
      <c r="L18" s="51">
        <v>544213</v>
      </c>
      <c r="M18" s="16">
        <v>522182</v>
      </c>
      <c r="N18" s="31">
        <v>104.21902708251145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ht="9.75" customHeight="1">
      <c r="A19" s="12" t="s">
        <v>238</v>
      </c>
      <c r="B19" s="55" t="s">
        <v>239</v>
      </c>
      <c r="C19" s="55"/>
      <c r="D19" s="58"/>
      <c r="F19" s="11">
        <v>0</v>
      </c>
      <c r="G19" s="11">
        <v>0</v>
      </c>
      <c r="H19" s="29">
        <v>0</v>
      </c>
      <c r="I19" s="51">
        <v>0</v>
      </c>
      <c r="J19" s="16">
        <v>0</v>
      </c>
      <c r="K19" s="30">
        <v>0</v>
      </c>
      <c r="L19" s="51">
        <v>0</v>
      </c>
      <c r="M19" s="16">
        <v>0</v>
      </c>
      <c r="N19" s="31">
        <v>0</v>
      </c>
      <c r="P19" s="9"/>
      <c r="Q19" s="9"/>
      <c r="R19" s="9"/>
      <c r="S19" s="9"/>
      <c r="T19" s="9"/>
      <c r="U19" s="9"/>
      <c r="V19" s="9"/>
      <c r="W19" s="9"/>
      <c r="X19" s="9"/>
    </row>
    <row r="20" spans="1:24" ht="9.75" customHeight="1">
      <c r="A20" s="12" t="s">
        <v>19</v>
      </c>
      <c r="B20" s="55" t="s">
        <v>20</v>
      </c>
      <c r="C20" s="55"/>
      <c r="D20" s="58"/>
      <c r="F20" s="11">
        <v>4335</v>
      </c>
      <c r="G20" s="11">
        <v>707</v>
      </c>
      <c r="H20" s="29">
        <v>613.1541725601131</v>
      </c>
      <c r="I20" s="51">
        <v>0</v>
      </c>
      <c r="J20" s="16">
        <v>0</v>
      </c>
      <c r="K20" s="30">
        <v>0</v>
      </c>
      <c r="L20" s="51">
        <v>4335</v>
      </c>
      <c r="M20" s="16">
        <v>707</v>
      </c>
      <c r="N20" s="31">
        <v>613.1541725601131</v>
      </c>
      <c r="P20" s="9"/>
      <c r="Q20" s="9"/>
      <c r="R20" s="9"/>
      <c r="S20" s="9"/>
      <c r="T20" s="9"/>
      <c r="U20" s="9"/>
      <c r="V20" s="9"/>
      <c r="W20" s="9"/>
      <c r="X20" s="9"/>
    </row>
    <row r="21" spans="1:24" ht="9.75" customHeight="1">
      <c r="A21" s="12" t="s">
        <v>240</v>
      </c>
      <c r="B21" s="55" t="s">
        <v>241</v>
      </c>
      <c r="C21" s="55"/>
      <c r="D21" s="58"/>
      <c r="F21" s="11">
        <v>0</v>
      </c>
      <c r="G21" s="11">
        <v>0</v>
      </c>
      <c r="H21" s="29">
        <v>0</v>
      </c>
      <c r="I21" s="51">
        <v>0</v>
      </c>
      <c r="J21" s="16">
        <v>0</v>
      </c>
      <c r="K21" s="30">
        <v>0</v>
      </c>
      <c r="L21" s="51">
        <v>0</v>
      </c>
      <c r="M21" s="16">
        <v>0</v>
      </c>
      <c r="N21" s="31">
        <v>0</v>
      </c>
      <c r="P21" s="9"/>
      <c r="Q21" s="9"/>
      <c r="R21" s="9"/>
      <c r="S21" s="9"/>
      <c r="T21" s="9"/>
      <c r="U21" s="9"/>
      <c r="V21" s="9"/>
      <c r="W21" s="9"/>
      <c r="X21" s="9"/>
    </row>
    <row r="22" spans="1:24" ht="9.75" customHeight="1">
      <c r="A22" s="12" t="s">
        <v>21</v>
      </c>
      <c r="B22" s="55" t="s">
        <v>22</v>
      </c>
      <c r="C22" s="55"/>
      <c r="D22" s="58"/>
      <c r="F22" s="11">
        <v>19653</v>
      </c>
      <c r="G22" s="11">
        <v>23627</v>
      </c>
      <c r="H22" s="29">
        <v>83.18025987218013</v>
      </c>
      <c r="I22" s="51">
        <v>0</v>
      </c>
      <c r="J22" s="16">
        <v>0</v>
      </c>
      <c r="K22" s="30">
        <v>0</v>
      </c>
      <c r="L22" s="51">
        <v>19653</v>
      </c>
      <c r="M22" s="16">
        <v>23627</v>
      </c>
      <c r="N22" s="31">
        <v>83.18025987218013</v>
      </c>
      <c r="P22" s="9"/>
      <c r="Q22" s="9"/>
      <c r="R22" s="9"/>
      <c r="S22" s="9"/>
      <c r="T22" s="9"/>
      <c r="U22" s="9"/>
      <c r="V22" s="9"/>
      <c r="W22" s="9"/>
      <c r="X22" s="9"/>
    </row>
    <row r="23" spans="1:24" ht="9.75" customHeight="1">
      <c r="A23" s="12" t="s">
        <v>23</v>
      </c>
      <c r="B23" s="55" t="s">
        <v>24</v>
      </c>
      <c r="C23" s="55"/>
      <c r="D23" s="58"/>
      <c r="F23" s="11">
        <v>8346</v>
      </c>
      <c r="G23" s="11">
        <v>3864</v>
      </c>
      <c r="H23" s="29">
        <v>215.9937888198758</v>
      </c>
      <c r="I23" s="51">
        <v>111</v>
      </c>
      <c r="J23" s="16">
        <v>0</v>
      </c>
      <c r="K23" s="30" t="s">
        <v>306</v>
      </c>
      <c r="L23" s="51">
        <v>8235</v>
      </c>
      <c r="M23" s="16">
        <v>3864</v>
      </c>
      <c r="N23" s="31">
        <v>213.12111801242236</v>
      </c>
      <c r="P23" s="9"/>
      <c r="Q23" s="9"/>
      <c r="R23" s="9"/>
      <c r="S23" s="9"/>
      <c r="T23" s="9"/>
      <c r="U23" s="9"/>
      <c r="V23" s="9"/>
      <c r="W23" s="9"/>
      <c r="X23" s="9"/>
    </row>
    <row r="24" spans="1:14" s="9" customFormat="1" ht="9.75" customHeight="1">
      <c r="A24" s="18"/>
      <c r="B24" s="57" t="s">
        <v>242</v>
      </c>
      <c r="C24" s="57"/>
      <c r="D24" s="14"/>
      <c r="E24" s="8"/>
      <c r="F24" s="11">
        <v>164722</v>
      </c>
      <c r="G24" s="11">
        <v>176264</v>
      </c>
      <c r="H24" s="29">
        <v>93.45186765306586</v>
      </c>
      <c r="I24" s="50">
        <v>1123</v>
      </c>
      <c r="J24" s="11">
        <v>3301</v>
      </c>
      <c r="K24" s="29">
        <v>34.019993941229934</v>
      </c>
      <c r="L24" s="50">
        <v>163599</v>
      </c>
      <c r="M24" s="11">
        <v>172963</v>
      </c>
      <c r="N24" s="46">
        <v>94.58612535629007</v>
      </c>
    </row>
    <row r="25" spans="1:24" ht="9.75" customHeight="1">
      <c r="A25" s="12" t="s">
        <v>243</v>
      </c>
      <c r="B25" s="55" t="s">
        <v>244</v>
      </c>
      <c r="C25" s="55"/>
      <c r="D25" s="58"/>
      <c r="F25" s="11">
        <v>453</v>
      </c>
      <c r="G25" s="11">
        <v>0</v>
      </c>
      <c r="H25" s="29" t="s">
        <v>306</v>
      </c>
      <c r="I25" s="51">
        <v>453</v>
      </c>
      <c r="J25" s="16">
        <v>0</v>
      </c>
      <c r="K25" s="30" t="s">
        <v>306</v>
      </c>
      <c r="L25" s="51">
        <v>0</v>
      </c>
      <c r="M25" s="16">
        <v>0</v>
      </c>
      <c r="N25" s="31">
        <v>0</v>
      </c>
      <c r="P25" s="9"/>
      <c r="Q25" s="9"/>
      <c r="R25" s="9"/>
      <c r="S25" s="9"/>
      <c r="T25" s="9"/>
      <c r="U25" s="9"/>
      <c r="V25" s="9"/>
      <c r="W25" s="9"/>
      <c r="X25" s="9"/>
    </row>
    <row r="26" spans="1:24" ht="9.75" customHeight="1">
      <c r="A26" s="12" t="s">
        <v>245</v>
      </c>
      <c r="B26" s="55" t="s">
        <v>25</v>
      </c>
      <c r="C26" s="55"/>
      <c r="D26" s="58"/>
      <c r="F26" s="11">
        <v>163049</v>
      </c>
      <c r="G26" s="11">
        <v>175060</v>
      </c>
      <c r="H26" s="29">
        <v>93.13892379755512</v>
      </c>
      <c r="I26" s="51">
        <v>10</v>
      </c>
      <c r="J26" s="16">
        <v>2097</v>
      </c>
      <c r="K26" s="30">
        <v>0.4768717215069146</v>
      </c>
      <c r="L26" s="51">
        <v>163039</v>
      </c>
      <c r="M26" s="16">
        <v>172963</v>
      </c>
      <c r="N26" s="31">
        <v>94.26235668900284</v>
      </c>
      <c r="P26" s="9"/>
      <c r="Q26" s="9"/>
      <c r="R26" s="9"/>
      <c r="S26" s="9"/>
      <c r="T26" s="9"/>
      <c r="U26" s="9"/>
      <c r="V26" s="9"/>
      <c r="W26" s="9"/>
      <c r="X26" s="9"/>
    </row>
    <row r="27" spans="1:24" ht="9.75" customHeight="1">
      <c r="A27" s="12" t="s">
        <v>246</v>
      </c>
      <c r="B27" s="55" t="s">
        <v>247</v>
      </c>
      <c r="C27" s="55"/>
      <c r="D27" s="58"/>
      <c r="F27" s="11">
        <v>0</v>
      </c>
      <c r="G27" s="11">
        <v>0</v>
      </c>
      <c r="H27" s="29">
        <v>0</v>
      </c>
      <c r="I27" s="51">
        <v>0</v>
      </c>
      <c r="J27" s="16">
        <v>0</v>
      </c>
      <c r="K27" s="30">
        <v>0</v>
      </c>
      <c r="L27" s="51">
        <v>0</v>
      </c>
      <c r="M27" s="16">
        <v>0</v>
      </c>
      <c r="N27" s="31">
        <v>0</v>
      </c>
      <c r="P27" s="9"/>
      <c r="Q27" s="9"/>
      <c r="R27" s="9"/>
      <c r="S27" s="9"/>
      <c r="T27" s="9"/>
      <c r="U27" s="9"/>
      <c r="V27" s="9"/>
      <c r="W27" s="9"/>
      <c r="X27" s="9"/>
    </row>
    <row r="28" spans="1:24" ht="9.75" customHeight="1">
      <c r="A28" s="12" t="s">
        <v>248</v>
      </c>
      <c r="B28" s="55" t="s">
        <v>26</v>
      </c>
      <c r="C28" s="55"/>
      <c r="D28" s="58"/>
      <c r="F28" s="11">
        <v>1220</v>
      </c>
      <c r="G28" s="11">
        <v>1204</v>
      </c>
      <c r="H28" s="29">
        <v>101.32890365448506</v>
      </c>
      <c r="I28" s="51">
        <v>660</v>
      </c>
      <c r="J28" s="16">
        <v>1204</v>
      </c>
      <c r="K28" s="30">
        <v>54.81727574750831</v>
      </c>
      <c r="L28" s="51">
        <v>560</v>
      </c>
      <c r="M28" s="16">
        <v>0</v>
      </c>
      <c r="N28" s="31" t="s">
        <v>306</v>
      </c>
      <c r="P28" s="9"/>
      <c r="Q28" s="9"/>
      <c r="R28" s="9"/>
      <c r="S28" s="9"/>
      <c r="T28" s="9"/>
      <c r="U28" s="9"/>
      <c r="V28" s="9"/>
      <c r="W28" s="9"/>
      <c r="X28" s="9"/>
    </row>
    <row r="29" spans="1:24" ht="9.75" customHeight="1">
      <c r="A29" s="12" t="s">
        <v>249</v>
      </c>
      <c r="B29" s="55" t="s">
        <v>250</v>
      </c>
      <c r="C29" s="55"/>
      <c r="D29" s="58"/>
      <c r="F29" s="11">
        <v>0</v>
      </c>
      <c r="G29" s="11">
        <v>0</v>
      </c>
      <c r="H29" s="29">
        <v>0</v>
      </c>
      <c r="I29" s="51">
        <v>0</v>
      </c>
      <c r="J29" s="16">
        <v>0</v>
      </c>
      <c r="K29" s="30">
        <v>0</v>
      </c>
      <c r="L29" s="51">
        <v>0</v>
      </c>
      <c r="M29" s="16">
        <v>0</v>
      </c>
      <c r="N29" s="31">
        <v>0</v>
      </c>
      <c r="P29" s="9"/>
      <c r="Q29" s="9"/>
      <c r="R29" s="9"/>
      <c r="S29" s="9"/>
      <c r="T29" s="9"/>
      <c r="U29" s="9"/>
      <c r="V29" s="9"/>
      <c r="W29" s="9"/>
      <c r="X29" s="9"/>
    </row>
    <row r="30" spans="1:24" ht="9.75" customHeight="1">
      <c r="A30" s="12" t="s">
        <v>251</v>
      </c>
      <c r="B30" s="55" t="s">
        <v>252</v>
      </c>
      <c r="C30" s="55"/>
      <c r="D30" s="58"/>
      <c r="F30" s="11">
        <v>0</v>
      </c>
      <c r="G30" s="11">
        <v>0</v>
      </c>
      <c r="H30" s="29">
        <v>0</v>
      </c>
      <c r="I30" s="51">
        <v>0</v>
      </c>
      <c r="J30" s="16">
        <v>0</v>
      </c>
      <c r="K30" s="30">
        <v>0</v>
      </c>
      <c r="L30" s="51">
        <v>0</v>
      </c>
      <c r="M30" s="16">
        <v>0</v>
      </c>
      <c r="N30" s="31">
        <v>0</v>
      </c>
      <c r="P30" s="9"/>
      <c r="Q30" s="9"/>
      <c r="R30" s="9"/>
      <c r="S30" s="9"/>
      <c r="T30" s="9"/>
      <c r="U30" s="9"/>
      <c r="V30" s="9"/>
      <c r="W30" s="9"/>
      <c r="X30" s="9"/>
    </row>
    <row r="31" spans="1:14" s="9" customFormat="1" ht="9.75" customHeight="1">
      <c r="A31" s="18"/>
      <c r="B31" s="57" t="s">
        <v>253</v>
      </c>
      <c r="C31" s="57"/>
      <c r="D31" s="14"/>
      <c r="E31" s="8"/>
      <c r="F31" s="11">
        <v>31782587</v>
      </c>
      <c r="G31" s="11">
        <v>32961735</v>
      </c>
      <c r="H31" s="29">
        <v>96.42267617284102</v>
      </c>
      <c r="I31" s="50">
        <v>2506469</v>
      </c>
      <c r="J31" s="11">
        <v>2090185</v>
      </c>
      <c r="K31" s="29">
        <v>119.91613182565179</v>
      </c>
      <c r="L31" s="50">
        <v>29276118</v>
      </c>
      <c r="M31" s="11">
        <v>30871550</v>
      </c>
      <c r="N31" s="46">
        <v>94.83203143347193</v>
      </c>
    </row>
    <row r="32" spans="1:24" ht="9.75" customHeight="1">
      <c r="A32" s="12" t="s">
        <v>254</v>
      </c>
      <c r="B32" s="55" t="s">
        <v>27</v>
      </c>
      <c r="C32" s="55"/>
      <c r="D32" s="58"/>
      <c r="F32" s="11">
        <v>7803250</v>
      </c>
      <c r="G32" s="11">
        <v>7287784</v>
      </c>
      <c r="H32" s="29">
        <v>107.0730142386218</v>
      </c>
      <c r="I32" s="51">
        <v>1677778</v>
      </c>
      <c r="J32" s="16">
        <v>1362941</v>
      </c>
      <c r="K32" s="30">
        <v>123.09982603795761</v>
      </c>
      <c r="L32" s="51">
        <v>6125472</v>
      </c>
      <c r="M32" s="16">
        <v>5924843</v>
      </c>
      <c r="N32" s="31">
        <v>103.38623318795115</v>
      </c>
      <c r="P32" s="9"/>
      <c r="Q32" s="9"/>
      <c r="R32" s="9"/>
      <c r="S32" s="9"/>
      <c r="T32" s="9"/>
      <c r="U32" s="9"/>
      <c r="V32" s="9"/>
      <c r="W32" s="9"/>
      <c r="X32" s="9"/>
    </row>
    <row r="33" spans="1:24" ht="9.75" customHeight="1">
      <c r="A33" s="12" t="s">
        <v>255</v>
      </c>
      <c r="B33" s="55" t="s">
        <v>28</v>
      </c>
      <c r="C33" s="55"/>
      <c r="D33" s="58"/>
      <c r="F33" s="11">
        <v>6348007</v>
      </c>
      <c r="G33" s="11">
        <v>6059588</v>
      </c>
      <c r="H33" s="29">
        <v>104.75971303659588</v>
      </c>
      <c r="I33" s="51">
        <v>0</v>
      </c>
      <c r="J33" s="16">
        <v>1500</v>
      </c>
      <c r="K33" s="30">
        <v>0</v>
      </c>
      <c r="L33" s="51">
        <v>6348007</v>
      </c>
      <c r="M33" s="16">
        <v>6058088</v>
      </c>
      <c r="N33" s="31">
        <v>104.78565184262759</v>
      </c>
      <c r="P33" s="9"/>
      <c r="Q33" s="9"/>
      <c r="R33" s="9"/>
      <c r="S33" s="9"/>
      <c r="T33" s="9"/>
      <c r="U33" s="9"/>
      <c r="V33" s="9"/>
      <c r="W33" s="9"/>
      <c r="X33" s="9"/>
    </row>
    <row r="34" spans="1:24" ht="9.75" customHeight="1">
      <c r="A34" s="12" t="s">
        <v>256</v>
      </c>
      <c r="B34" s="55" t="s">
        <v>29</v>
      </c>
      <c r="C34" s="55"/>
      <c r="D34" s="58"/>
      <c r="F34" s="11">
        <v>22079</v>
      </c>
      <c r="G34" s="11">
        <v>8065</v>
      </c>
      <c r="H34" s="29">
        <v>273.76317420954746</v>
      </c>
      <c r="I34" s="51">
        <v>760</v>
      </c>
      <c r="J34" s="16">
        <v>2335</v>
      </c>
      <c r="K34" s="30">
        <v>32.54817987152035</v>
      </c>
      <c r="L34" s="51">
        <v>21319</v>
      </c>
      <c r="M34" s="16">
        <v>5730</v>
      </c>
      <c r="N34" s="31">
        <v>372.0593368237347</v>
      </c>
      <c r="P34" s="9"/>
      <c r="Q34" s="9"/>
      <c r="R34" s="9"/>
      <c r="S34" s="9"/>
      <c r="T34" s="9"/>
      <c r="U34" s="9"/>
      <c r="V34" s="9"/>
      <c r="W34" s="9"/>
      <c r="X34" s="9"/>
    </row>
    <row r="35" spans="1:24" ht="9.75" customHeight="1">
      <c r="A35" s="12" t="s">
        <v>257</v>
      </c>
      <c r="B35" s="55" t="s">
        <v>30</v>
      </c>
      <c r="C35" s="55"/>
      <c r="D35" s="58"/>
      <c r="F35" s="11">
        <v>1797029</v>
      </c>
      <c r="G35" s="11">
        <v>1691173</v>
      </c>
      <c r="H35" s="29">
        <v>106.25932414956955</v>
      </c>
      <c r="I35" s="51">
        <v>694086</v>
      </c>
      <c r="J35" s="16">
        <v>572558</v>
      </c>
      <c r="K35" s="30">
        <v>121.22544790222125</v>
      </c>
      <c r="L35" s="51">
        <v>1102943</v>
      </c>
      <c r="M35" s="16">
        <v>1118615</v>
      </c>
      <c r="N35" s="31">
        <v>98.59898177657193</v>
      </c>
      <c r="P35" s="9"/>
      <c r="Q35" s="9"/>
      <c r="R35" s="9"/>
      <c r="S35" s="9"/>
      <c r="T35" s="9"/>
      <c r="U35" s="9"/>
      <c r="V35" s="9"/>
      <c r="W35" s="9"/>
      <c r="X35" s="9"/>
    </row>
    <row r="36" spans="1:24" ht="9.75" customHeight="1">
      <c r="A36" s="17" t="s">
        <v>257</v>
      </c>
      <c r="C36" s="55" t="s">
        <v>31</v>
      </c>
      <c r="D36" s="55"/>
      <c r="F36" s="11">
        <v>220300</v>
      </c>
      <c r="G36" s="11">
        <v>142768</v>
      </c>
      <c r="H36" s="29">
        <v>154.30628712316485</v>
      </c>
      <c r="I36" s="51">
        <v>178702</v>
      </c>
      <c r="J36" s="16">
        <v>88474</v>
      </c>
      <c r="K36" s="30">
        <v>201.98250333431292</v>
      </c>
      <c r="L36" s="51">
        <v>41598</v>
      </c>
      <c r="M36" s="16">
        <v>54294</v>
      </c>
      <c r="N36" s="31">
        <v>76.61620068515859</v>
      </c>
      <c r="P36" s="9"/>
      <c r="Q36" s="9"/>
      <c r="R36" s="9"/>
      <c r="S36" s="9"/>
      <c r="T36" s="9"/>
      <c r="U36" s="9"/>
      <c r="V36" s="9"/>
      <c r="W36" s="9"/>
      <c r="X36" s="9"/>
    </row>
    <row r="37" spans="1:24" ht="9.75" customHeight="1">
      <c r="A37" s="17" t="s">
        <v>258</v>
      </c>
      <c r="C37" s="55" t="s">
        <v>32</v>
      </c>
      <c r="D37" s="55"/>
      <c r="F37" s="11">
        <v>1576729</v>
      </c>
      <c r="G37" s="11">
        <v>1548405</v>
      </c>
      <c r="H37" s="29">
        <v>101.82923718277841</v>
      </c>
      <c r="I37" s="51">
        <v>515384</v>
      </c>
      <c r="J37" s="16">
        <v>484084</v>
      </c>
      <c r="K37" s="30">
        <v>106.46581998165607</v>
      </c>
      <c r="L37" s="51">
        <v>1061345</v>
      </c>
      <c r="M37" s="16">
        <v>1064321</v>
      </c>
      <c r="N37" s="31">
        <v>99.72038510937959</v>
      </c>
      <c r="P37" s="9"/>
      <c r="Q37" s="9"/>
      <c r="R37" s="9"/>
      <c r="S37" s="9"/>
      <c r="T37" s="9"/>
      <c r="U37" s="9"/>
      <c r="V37" s="9"/>
      <c r="W37" s="9"/>
      <c r="X37" s="9"/>
    </row>
    <row r="38" spans="1:24" ht="9.75" customHeight="1">
      <c r="A38" s="12" t="s">
        <v>258</v>
      </c>
      <c r="B38" s="55" t="s">
        <v>33</v>
      </c>
      <c r="C38" s="55"/>
      <c r="D38" s="58"/>
      <c r="F38" s="11">
        <v>231</v>
      </c>
      <c r="G38" s="11">
        <v>6730</v>
      </c>
      <c r="H38" s="29">
        <v>3.432392273402675</v>
      </c>
      <c r="I38" s="51">
        <v>0</v>
      </c>
      <c r="J38" s="16">
        <v>1786</v>
      </c>
      <c r="K38" s="30">
        <v>0</v>
      </c>
      <c r="L38" s="51">
        <v>231</v>
      </c>
      <c r="M38" s="16">
        <v>4944</v>
      </c>
      <c r="N38" s="31">
        <v>4.672330097087379</v>
      </c>
      <c r="P38" s="9"/>
      <c r="Q38" s="9"/>
      <c r="R38" s="9"/>
      <c r="S38" s="9"/>
      <c r="T38" s="9"/>
      <c r="U38" s="9"/>
      <c r="V38" s="9"/>
      <c r="W38" s="9"/>
      <c r="X38" s="9"/>
    </row>
    <row r="39" spans="1:24" ht="9.75" customHeight="1">
      <c r="A39" s="12" t="s">
        <v>259</v>
      </c>
      <c r="B39" s="55" t="s">
        <v>34</v>
      </c>
      <c r="C39" s="55"/>
      <c r="D39" s="58"/>
      <c r="F39" s="11">
        <v>13211216</v>
      </c>
      <c r="G39" s="11">
        <v>15166332</v>
      </c>
      <c r="H39" s="29">
        <v>87.10884081925676</v>
      </c>
      <c r="I39" s="51">
        <v>0</v>
      </c>
      <c r="J39" s="16">
        <v>0</v>
      </c>
      <c r="K39" s="30">
        <v>0</v>
      </c>
      <c r="L39" s="51">
        <v>13211216</v>
      </c>
      <c r="M39" s="16">
        <v>15166332</v>
      </c>
      <c r="N39" s="31">
        <v>87.10884081925676</v>
      </c>
      <c r="P39" s="9"/>
      <c r="Q39" s="9"/>
      <c r="R39" s="9"/>
      <c r="S39" s="9"/>
      <c r="T39" s="9"/>
      <c r="U39" s="9"/>
      <c r="V39" s="9"/>
      <c r="W39" s="9"/>
      <c r="X39" s="9"/>
    </row>
    <row r="40" spans="1:24" ht="9.75" customHeight="1">
      <c r="A40" s="12" t="s">
        <v>260</v>
      </c>
      <c r="B40" s="55" t="s">
        <v>261</v>
      </c>
      <c r="C40" s="55"/>
      <c r="D40" s="58"/>
      <c r="F40" s="11">
        <v>0</v>
      </c>
      <c r="G40" s="11">
        <v>0</v>
      </c>
      <c r="H40" s="29">
        <v>0</v>
      </c>
      <c r="I40" s="51">
        <v>0</v>
      </c>
      <c r="J40" s="16">
        <v>0</v>
      </c>
      <c r="K40" s="30">
        <v>0</v>
      </c>
      <c r="L40" s="51">
        <v>0</v>
      </c>
      <c r="M40" s="16">
        <v>0</v>
      </c>
      <c r="N40" s="31">
        <v>0</v>
      </c>
      <c r="P40" s="9"/>
      <c r="Q40" s="9"/>
      <c r="R40" s="9"/>
      <c r="S40" s="9"/>
      <c r="T40" s="9"/>
      <c r="U40" s="9"/>
      <c r="V40" s="9"/>
      <c r="W40" s="9"/>
      <c r="X40" s="9"/>
    </row>
    <row r="41" spans="1:24" ht="9.75" customHeight="1">
      <c r="A41" s="12" t="s">
        <v>262</v>
      </c>
      <c r="B41" s="55" t="s">
        <v>263</v>
      </c>
      <c r="C41" s="55"/>
      <c r="D41" s="58"/>
      <c r="F41" s="11">
        <v>1950398</v>
      </c>
      <c r="G41" s="11">
        <v>2112018</v>
      </c>
      <c r="H41" s="29">
        <v>92.34760309807966</v>
      </c>
      <c r="I41" s="51">
        <v>0</v>
      </c>
      <c r="J41" s="16">
        <v>0</v>
      </c>
      <c r="K41" s="30">
        <v>0</v>
      </c>
      <c r="L41" s="51">
        <v>1950398</v>
      </c>
      <c r="M41" s="16">
        <v>2112018</v>
      </c>
      <c r="N41" s="31">
        <v>92.34760309807966</v>
      </c>
      <c r="P41" s="9"/>
      <c r="Q41" s="9"/>
      <c r="R41" s="9"/>
      <c r="S41" s="9"/>
      <c r="T41" s="9"/>
      <c r="U41" s="9"/>
      <c r="V41" s="9"/>
      <c r="W41" s="9"/>
      <c r="X41" s="9"/>
    </row>
    <row r="42" spans="1:24" ht="9.75" customHeight="1">
      <c r="A42" s="12" t="s">
        <v>264</v>
      </c>
      <c r="B42" s="55" t="s">
        <v>35</v>
      </c>
      <c r="C42" s="55"/>
      <c r="D42" s="58"/>
      <c r="F42" s="11">
        <v>134868</v>
      </c>
      <c r="G42" s="11">
        <v>139413</v>
      </c>
      <c r="H42" s="29">
        <v>96.73990230466313</v>
      </c>
      <c r="I42" s="51">
        <v>14975</v>
      </c>
      <c r="J42" s="16">
        <v>17700</v>
      </c>
      <c r="K42" s="30">
        <v>84.6045197740113</v>
      </c>
      <c r="L42" s="51">
        <v>119893</v>
      </c>
      <c r="M42" s="16">
        <v>121713</v>
      </c>
      <c r="N42" s="31">
        <v>98.50467904003682</v>
      </c>
      <c r="P42" s="9"/>
      <c r="Q42" s="9"/>
      <c r="R42" s="9"/>
      <c r="S42" s="9"/>
      <c r="T42" s="9"/>
      <c r="U42" s="9"/>
      <c r="V42" s="9"/>
      <c r="W42" s="9"/>
      <c r="X42" s="9"/>
    </row>
    <row r="43" spans="1:24" ht="9.75" customHeight="1">
      <c r="A43" s="12" t="s">
        <v>265</v>
      </c>
      <c r="B43" s="55" t="s">
        <v>36</v>
      </c>
      <c r="C43" s="55"/>
      <c r="D43" s="58"/>
      <c r="F43" s="11">
        <v>515509</v>
      </c>
      <c r="G43" s="11">
        <v>490632</v>
      </c>
      <c r="H43" s="29">
        <v>105.07039899558121</v>
      </c>
      <c r="I43" s="51">
        <v>118870</v>
      </c>
      <c r="J43" s="16">
        <v>131365</v>
      </c>
      <c r="K43" s="30">
        <v>90.48833403113463</v>
      </c>
      <c r="L43" s="51">
        <v>396639</v>
      </c>
      <c r="M43" s="16">
        <v>359267</v>
      </c>
      <c r="N43" s="31">
        <v>110.40229133207336</v>
      </c>
      <c r="P43" s="9"/>
      <c r="Q43" s="9"/>
      <c r="R43" s="9"/>
      <c r="S43" s="9"/>
      <c r="T43" s="9"/>
      <c r="U43" s="9"/>
      <c r="V43" s="9"/>
      <c r="W43" s="9"/>
      <c r="X43" s="9"/>
    </row>
    <row r="44" spans="1:24" ht="9.75" customHeight="1">
      <c r="A44" s="17" t="s">
        <v>265</v>
      </c>
      <c r="C44" s="55" t="s">
        <v>37</v>
      </c>
      <c r="D44" s="55"/>
      <c r="F44" s="11">
        <v>165600</v>
      </c>
      <c r="G44" s="11">
        <v>164263</v>
      </c>
      <c r="H44" s="29">
        <v>100.81393862281828</v>
      </c>
      <c r="I44" s="51">
        <v>0</v>
      </c>
      <c r="J44" s="16">
        <v>0</v>
      </c>
      <c r="K44" s="30">
        <v>0</v>
      </c>
      <c r="L44" s="51">
        <v>165600</v>
      </c>
      <c r="M44" s="16">
        <v>164263</v>
      </c>
      <c r="N44" s="31">
        <v>100.81393862281828</v>
      </c>
      <c r="P44" s="9"/>
      <c r="Q44" s="9"/>
      <c r="R44" s="9"/>
      <c r="S44" s="9"/>
      <c r="T44" s="9"/>
      <c r="U44" s="9"/>
      <c r="V44" s="9"/>
      <c r="W44" s="9"/>
      <c r="X44" s="9"/>
    </row>
    <row r="45" spans="1:24" ht="9.75" customHeight="1">
      <c r="A45" s="17" t="s">
        <v>266</v>
      </c>
      <c r="C45" s="55" t="s">
        <v>38</v>
      </c>
      <c r="D45" s="55"/>
      <c r="F45" s="11">
        <v>8200</v>
      </c>
      <c r="G45" s="11">
        <v>1858</v>
      </c>
      <c r="H45" s="29">
        <v>441.334768568353</v>
      </c>
      <c r="I45" s="51">
        <v>0</v>
      </c>
      <c r="J45" s="16">
        <v>0</v>
      </c>
      <c r="K45" s="30">
        <v>0</v>
      </c>
      <c r="L45" s="51">
        <v>8200</v>
      </c>
      <c r="M45" s="16">
        <v>1858</v>
      </c>
      <c r="N45" s="31">
        <v>441.334768568353</v>
      </c>
      <c r="P45" s="9"/>
      <c r="Q45" s="9"/>
      <c r="R45" s="9"/>
      <c r="S45" s="9"/>
      <c r="T45" s="9"/>
      <c r="U45" s="9"/>
      <c r="V45" s="9"/>
      <c r="W45" s="9"/>
      <c r="X45" s="9"/>
    </row>
    <row r="46" spans="1:24" ht="9.75" customHeight="1">
      <c r="A46" s="17" t="s">
        <v>267</v>
      </c>
      <c r="C46" s="55" t="s">
        <v>268</v>
      </c>
      <c r="D46" s="55"/>
      <c r="F46" s="11">
        <v>0</v>
      </c>
      <c r="G46" s="11">
        <v>0</v>
      </c>
      <c r="H46" s="29">
        <v>0</v>
      </c>
      <c r="I46" s="51">
        <v>0</v>
      </c>
      <c r="J46" s="16">
        <v>0</v>
      </c>
      <c r="K46" s="30">
        <v>0</v>
      </c>
      <c r="L46" s="51">
        <v>0</v>
      </c>
      <c r="M46" s="16">
        <v>0</v>
      </c>
      <c r="N46" s="31">
        <v>0</v>
      </c>
      <c r="P46" s="9"/>
      <c r="Q46" s="9"/>
      <c r="R46" s="9"/>
      <c r="S46" s="9"/>
      <c r="T46" s="9"/>
      <c r="U46" s="9"/>
      <c r="V46" s="9"/>
      <c r="W46" s="9"/>
      <c r="X46" s="9"/>
    </row>
    <row r="47" spans="1:24" ht="9.75" customHeight="1">
      <c r="A47" s="17" t="s">
        <v>269</v>
      </c>
      <c r="C47" s="55" t="s">
        <v>270</v>
      </c>
      <c r="D47" s="55"/>
      <c r="F47" s="11">
        <v>0</v>
      </c>
      <c r="G47" s="11">
        <v>0</v>
      </c>
      <c r="H47" s="29">
        <v>0</v>
      </c>
      <c r="I47" s="51">
        <v>0</v>
      </c>
      <c r="J47" s="16">
        <v>0</v>
      </c>
      <c r="K47" s="30">
        <v>0</v>
      </c>
      <c r="L47" s="51">
        <v>0</v>
      </c>
      <c r="M47" s="16">
        <v>0</v>
      </c>
      <c r="N47" s="31">
        <v>0</v>
      </c>
      <c r="P47" s="9"/>
      <c r="Q47" s="9"/>
      <c r="R47" s="9"/>
      <c r="S47" s="9"/>
      <c r="T47" s="9"/>
      <c r="U47" s="9"/>
      <c r="V47" s="9"/>
      <c r="W47" s="9"/>
      <c r="X47" s="9"/>
    </row>
    <row r="48" spans="1:24" ht="9.75" customHeight="1">
      <c r="A48" s="17" t="s">
        <v>271</v>
      </c>
      <c r="C48" s="55" t="s">
        <v>272</v>
      </c>
      <c r="D48" s="55"/>
      <c r="F48" s="11">
        <v>22</v>
      </c>
      <c r="G48" s="11">
        <v>0</v>
      </c>
      <c r="H48" s="29" t="s">
        <v>306</v>
      </c>
      <c r="I48" s="51">
        <v>0</v>
      </c>
      <c r="J48" s="16">
        <v>0</v>
      </c>
      <c r="K48" s="30">
        <v>0</v>
      </c>
      <c r="L48" s="51">
        <v>22</v>
      </c>
      <c r="M48" s="16">
        <v>0</v>
      </c>
      <c r="N48" s="31" t="s">
        <v>306</v>
      </c>
      <c r="P48" s="9"/>
      <c r="Q48" s="9"/>
      <c r="R48" s="9"/>
      <c r="S48" s="9"/>
      <c r="T48" s="9"/>
      <c r="U48" s="9"/>
      <c r="V48" s="9"/>
      <c r="W48" s="9"/>
      <c r="X48" s="9"/>
    </row>
    <row r="49" spans="1:24" ht="9.75" customHeight="1">
      <c r="A49" s="17" t="s">
        <v>273</v>
      </c>
      <c r="C49" s="55" t="s">
        <v>39</v>
      </c>
      <c r="D49" s="55"/>
      <c r="F49" s="11">
        <v>341687</v>
      </c>
      <c r="G49" s="11">
        <v>324511</v>
      </c>
      <c r="H49" s="29">
        <v>105.29288683588538</v>
      </c>
      <c r="I49" s="51">
        <v>118870</v>
      </c>
      <c r="J49" s="16">
        <v>131365</v>
      </c>
      <c r="K49" s="30">
        <v>90.48833403113463</v>
      </c>
      <c r="L49" s="51">
        <v>222817</v>
      </c>
      <c r="M49" s="16">
        <v>193146</v>
      </c>
      <c r="N49" s="31">
        <v>115.36195416938482</v>
      </c>
      <c r="P49" s="9"/>
      <c r="Q49" s="9"/>
      <c r="R49" s="9"/>
      <c r="S49" s="9"/>
      <c r="T49" s="9"/>
      <c r="U49" s="9"/>
      <c r="V49" s="9"/>
      <c r="W49" s="9"/>
      <c r="X49" s="9"/>
    </row>
    <row r="50" spans="1:14" s="9" customFormat="1" ht="9.75" customHeight="1">
      <c r="A50" s="18"/>
      <c r="B50" s="57" t="s">
        <v>274</v>
      </c>
      <c r="C50" s="57"/>
      <c r="D50" s="14"/>
      <c r="E50" s="8"/>
      <c r="F50" s="11">
        <v>8377110</v>
      </c>
      <c r="G50" s="11">
        <v>8619541</v>
      </c>
      <c r="H50" s="29">
        <v>97.18742564134214</v>
      </c>
      <c r="I50" s="50">
        <v>6286562</v>
      </c>
      <c r="J50" s="11">
        <v>6412373</v>
      </c>
      <c r="K50" s="29">
        <v>98.03799623010077</v>
      </c>
      <c r="L50" s="50">
        <v>2090548</v>
      </c>
      <c r="M50" s="11">
        <v>2207168</v>
      </c>
      <c r="N50" s="46">
        <v>94.71630614434424</v>
      </c>
    </row>
    <row r="51" spans="1:24" ht="9.75" customHeight="1">
      <c r="A51" s="12" t="s">
        <v>40</v>
      </c>
      <c r="B51" s="55" t="s">
        <v>41</v>
      </c>
      <c r="C51" s="55"/>
      <c r="D51" s="58"/>
      <c r="F51" s="11">
        <v>382421</v>
      </c>
      <c r="G51" s="11">
        <v>376696</v>
      </c>
      <c r="H51" s="29">
        <v>101.51979314885213</v>
      </c>
      <c r="I51" s="51">
        <v>49231</v>
      </c>
      <c r="J51" s="16">
        <v>3618</v>
      </c>
      <c r="K51" s="30" t="s">
        <v>307</v>
      </c>
      <c r="L51" s="51">
        <v>333190</v>
      </c>
      <c r="M51" s="16">
        <v>373078</v>
      </c>
      <c r="N51" s="31">
        <v>89.30840199636538</v>
      </c>
      <c r="P51" s="9"/>
      <c r="Q51" s="9"/>
      <c r="R51" s="9"/>
      <c r="S51" s="9"/>
      <c r="T51" s="9"/>
      <c r="U51" s="9"/>
      <c r="V51" s="9"/>
      <c r="W51" s="9"/>
      <c r="X51" s="9"/>
    </row>
    <row r="52" spans="1:24" ht="9.75" customHeight="1">
      <c r="A52" s="12" t="s">
        <v>42</v>
      </c>
      <c r="B52" s="55" t="s">
        <v>43</v>
      </c>
      <c r="C52" s="55"/>
      <c r="D52" s="58"/>
      <c r="F52" s="11">
        <v>352700</v>
      </c>
      <c r="G52" s="11">
        <v>337520</v>
      </c>
      <c r="H52" s="29">
        <v>104.49751125859208</v>
      </c>
      <c r="I52" s="51">
        <v>13540</v>
      </c>
      <c r="J52" s="16">
        <v>13548</v>
      </c>
      <c r="K52" s="30">
        <v>99.94095069382935</v>
      </c>
      <c r="L52" s="51">
        <v>339160</v>
      </c>
      <c r="M52" s="16">
        <v>323972</v>
      </c>
      <c r="N52" s="31">
        <v>104.6880594619288</v>
      </c>
      <c r="P52" s="9"/>
      <c r="Q52" s="9"/>
      <c r="R52" s="9"/>
      <c r="S52" s="9"/>
      <c r="T52" s="9"/>
      <c r="U52" s="9"/>
      <c r="V52" s="9"/>
      <c r="W52" s="9"/>
      <c r="X52" s="9"/>
    </row>
    <row r="53" spans="1:24" ht="9.75" customHeight="1">
      <c r="A53" s="12" t="s">
        <v>44</v>
      </c>
      <c r="B53" s="55" t="s">
        <v>45</v>
      </c>
      <c r="C53" s="55"/>
      <c r="D53" s="58"/>
      <c r="F53" s="11">
        <v>95632</v>
      </c>
      <c r="G53" s="11">
        <v>66203</v>
      </c>
      <c r="H53" s="29">
        <v>144.4526683080827</v>
      </c>
      <c r="I53" s="51">
        <v>21493</v>
      </c>
      <c r="J53" s="16">
        <v>1519</v>
      </c>
      <c r="K53" s="30" t="s">
        <v>307</v>
      </c>
      <c r="L53" s="51">
        <v>74139</v>
      </c>
      <c r="M53" s="16">
        <v>64684</v>
      </c>
      <c r="N53" s="31">
        <v>114.61721600395771</v>
      </c>
      <c r="P53" s="9"/>
      <c r="Q53" s="9"/>
      <c r="R53" s="9"/>
      <c r="S53" s="9"/>
      <c r="T53" s="9"/>
      <c r="U53" s="9"/>
      <c r="V53" s="9"/>
      <c r="W53" s="9"/>
      <c r="X53" s="9"/>
    </row>
    <row r="54" spans="1:24" ht="9.75" customHeight="1">
      <c r="A54" s="17" t="s">
        <v>44</v>
      </c>
      <c r="C54" s="55" t="s">
        <v>46</v>
      </c>
      <c r="D54" s="55"/>
      <c r="F54" s="11">
        <v>25074</v>
      </c>
      <c r="G54" s="11">
        <v>30686</v>
      </c>
      <c r="H54" s="29">
        <v>81.71152968780552</v>
      </c>
      <c r="I54" s="51">
        <v>29</v>
      </c>
      <c r="J54" s="16">
        <v>1519</v>
      </c>
      <c r="K54" s="30">
        <v>1.9091507570770245</v>
      </c>
      <c r="L54" s="51">
        <v>25045</v>
      </c>
      <c r="M54" s="16">
        <v>29167</v>
      </c>
      <c r="N54" s="31">
        <v>85.86759008468474</v>
      </c>
      <c r="P54" s="9"/>
      <c r="Q54" s="9"/>
      <c r="R54" s="9"/>
      <c r="S54" s="9"/>
      <c r="T54" s="9"/>
      <c r="U54" s="9"/>
      <c r="V54" s="9"/>
      <c r="W54" s="9"/>
      <c r="X54" s="9"/>
    </row>
    <row r="55" spans="1:24" ht="9.75" customHeight="1">
      <c r="A55" s="17" t="s">
        <v>47</v>
      </c>
      <c r="C55" s="55" t="s">
        <v>48</v>
      </c>
      <c r="D55" s="55"/>
      <c r="F55" s="11">
        <v>70558</v>
      </c>
      <c r="G55" s="11">
        <v>35517</v>
      </c>
      <c r="H55" s="29">
        <v>198.65979671706506</v>
      </c>
      <c r="I55" s="51">
        <v>21464</v>
      </c>
      <c r="J55" s="16">
        <v>0</v>
      </c>
      <c r="K55" s="30" t="s">
        <v>306</v>
      </c>
      <c r="L55" s="51">
        <v>49094</v>
      </c>
      <c r="M55" s="16">
        <v>35517</v>
      </c>
      <c r="N55" s="31">
        <v>138.22676464791508</v>
      </c>
      <c r="P55" s="9"/>
      <c r="Q55" s="9"/>
      <c r="R55" s="9"/>
      <c r="S55" s="9"/>
      <c r="T55" s="9"/>
      <c r="U55" s="9"/>
      <c r="V55" s="9"/>
      <c r="W55" s="9"/>
      <c r="X55" s="9"/>
    </row>
    <row r="56" spans="1:24" ht="9.75" customHeight="1">
      <c r="A56" s="12" t="s">
        <v>49</v>
      </c>
      <c r="B56" s="55" t="s">
        <v>50</v>
      </c>
      <c r="C56" s="55"/>
      <c r="D56" s="58"/>
      <c r="F56" s="11">
        <v>150263</v>
      </c>
      <c r="G56" s="11">
        <v>103462</v>
      </c>
      <c r="H56" s="29">
        <v>145.23496549457772</v>
      </c>
      <c r="I56" s="51">
        <v>5730</v>
      </c>
      <c r="J56" s="16">
        <v>1477</v>
      </c>
      <c r="K56" s="30">
        <v>387.9485443466486</v>
      </c>
      <c r="L56" s="51">
        <v>144533</v>
      </c>
      <c r="M56" s="16">
        <v>101985</v>
      </c>
      <c r="N56" s="31">
        <v>141.71986076383783</v>
      </c>
      <c r="P56" s="9"/>
      <c r="Q56" s="9"/>
      <c r="R56" s="9"/>
      <c r="S56" s="9"/>
      <c r="T56" s="9"/>
      <c r="U56" s="9"/>
      <c r="V56" s="9"/>
      <c r="W56" s="9"/>
      <c r="X56" s="9"/>
    </row>
    <row r="57" spans="1:24" ht="9.75" customHeight="1">
      <c r="A57" s="12" t="s">
        <v>51</v>
      </c>
      <c r="B57" s="55" t="s">
        <v>52</v>
      </c>
      <c r="C57" s="55"/>
      <c r="D57" s="58"/>
      <c r="F57" s="11">
        <v>2791</v>
      </c>
      <c r="G57" s="11">
        <v>993</v>
      </c>
      <c r="H57" s="29">
        <v>281.067472306143</v>
      </c>
      <c r="I57" s="51">
        <v>0</v>
      </c>
      <c r="J57" s="16">
        <v>0</v>
      </c>
      <c r="K57" s="30">
        <v>0</v>
      </c>
      <c r="L57" s="51">
        <v>2791</v>
      </c>
      <c r="M57" s="16">
        <v>993</v>
      </c>
      <c r="N57" s="31">
        <v>281.067472306143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ht="9.75" customHeight="1">
      <c r="A58" s="12" t="s">
        <v>53</v>
      </c>
      <c r="B58" s="55" t="s">
        <v>54</v>
      </c>
      <c r="C58" s="55"/>
      <c r="D58" s="58"/>
      <c r="F58" s="11">
        <v>7156291</v>
      </c>
      <c r="G58" s="11">
        <v>7497338</v>
      </c>
      <c r="H58" s="29">
        <v>95.4510921076254</v>
      </c>
      <c r="I58" s="51">
        <v>6047656</v>
      </c>
      <c r="J58" s="16">
        <v>6215023</v>
      </c>
      <c r="K58" s="30">
        <v>97.30705743164587</v>
      </c>
      <c r="L58" s="51">
        <v>1108635</v>
      </c>
      <c r="M58" s="16">
        <v>1282315</v>
      </c>
      <c r="N58" s="31">
        <v>86.45574605303689</v>
      </c>
      <c r="P58" s="9"/>
      <c r="Q58" s="9"/>
      <c r="R58" s="9"/>
      <c r="S58" s="9"/>
      <c r="T58" s="9"/>
      <c r="U58" s="9"/>
      <c r="V58" s="9"/>
      <c r="W58" s="9"/>
      <c r="X58" s="9"/>
    </row>
    <row r="59" spans="1:24" ht="9.75" customHeight="1">
      <c r="A59" s="17" t="s">
        <v>55</v>
      </c>
      <c r="C59" s="55" t="s">
        <v>56</v>
      </c>
      <c r="D59" s="55"/>
      <c r="F59" s="11">
        <v>3900</v>
      </c>
      <c r="G59" s="11">
        <v>8325</v>
      </c>
      <c r="H59" s="29">
        <v>46.846846846846844</v>
      </c>
      <c r="I59" s="51">
        <v>2550</v>
      </c>
      <c r="J59" s="16">
        <v>4800</v>
      </c>
      <c r="K59" s="30">
        <v>53.125</v>
      </c>
      <c r="L59" s="51">
        <v>1350</v>
      </c>
      <c r="M59" s="16">
        <v>3525</v>
      </c>
      <c r="N59" s="31">
        <v>38.297872340425535</v>
      </c>
      <c r="P59" s="9"/>
      <c r="Q59" s="9"/>
      <c r="R59" s="9"/>
      <c r="S59" s="9"/>
      <c r="T59" s="9"/>
      <c r="U59" s="9"/>
      <c r="V59" s="9"/>
      <c r="W59" s="9"/>
      <c r="X59" s="9"/>
    </row>
    <row r="60" spans="1:24" ht="9.75" customHeight="1">
      <c r="A60" s="17" t="s">
        <v>57</v>
      </c>
      <c r="C60" s="55" t="s">
        <v>58</v>
      </c>
      <c r="D60" s="55"/>
      <c r="F60" s="11">
        <v>9700</v>
      </c>
      <c r="G60" s="11">
        <v>15000</v>
      </c>
      <c r="H60" s="29">
        <v>64.66666666666666</v>
      </c>
      <c r="I60" s="51">
        <v>2000</v>
      </c>
      <c r="J60" s="16">
        <v>4300</v>
      </c>
      <c r="K60" s="30">
        <v>46.51162790697674</v>
      </c>
      <c r="L60" s="51">
        <v>7700</v>
      </c>
      <c r="M60" s="16">
        <v>10700</v>
      </c>
      <c r="N60" s="31">
        <v>71.96261682242991</v>
      </c>
      <c r="P60" s="9"/>
      <c r="Q60" s="9"/>
      <c r="R60" s="9"/>
      <c r="S60" s="9"/>
      <c r="T60" s="9"/>
      <c r="U60" s="9"/>
      <c r="V60" s="9"/>
      <c r="W60" s="9"/>
      <c r="X60" s="9"/>
    </row>
    <row r="61" spans="1:24" ht="9.75" customHeight="1">
      <c r="A61" s="17" t="s">
        <v>59</v>
      </c>
      <c r="C61" s="55" t="s">
        <v>60</v>
      </c>
      <c r="D61" s="55"/>
      <c r="F61" s="11">
        <v>0</v>
      </c>
      <c r="G61" s="11">
        <v>0</v>
      </c>
      <c r="H61" s="29">
        <v>0</v>
      </c>
      <c r="I61" s="51">
        <v>0</v>
      </c>
      <c r="J61" s="16">
        <v>0</v>
      </c>
      <c r="K61" s="30">
        <v>0</v>
      </c>
      <c r="L61" s="51">
        <v>0</v>
      </c>
      <c r="M61" s="16">
        <v>0</v>
      </c>
      <c r="N61" s="31">
        <v>0</v>
      </c>
      <c r="P61" s="9"/>
      <c r="Q61" s="9"/>
      <c r="R61" s="9"/>
      <c r="S61" s="9"/>
      <c r="T61" s="9"/>
      <c r="U61" s="9"/>
      <c r="V61" s="9"/>
      <c r="W61" s="9"/>
      <c r="X61" s="9"/>
    </row>
    <row r="62" spans="1:24" ht="9.75" customHeight="1">
      <c r="A62" s="17" t="s">
        <v>61</v>
      </c>
      <c r="C62" s="55" t="s">
        <v>275</v>
      </c>
      <c r="D62" s="55"/>
      <c r="F62" s="11">
        <v>0</v>
      </c>
      <c r="G62" s="11">
        <v>0</v>
      </c>
      <c r="H62" s="29">
        <v>0</v>
      </c>
      <c r="I62" s="51">
        <v>0</v>
      </c>
      <c r="J62" s="16">
        <v>0</v>
      </c>
      <c r="K62" s="30">
        <v>0</v>
      </c>
      <c r="L62" s="51">
        <v>0</v>
      </c>
      <c r="M62" s="16">
        <v>0</v>
      </c>
      <c r="N62" s="31">
        <v>0</v>
      </c>
      <c r="P62" s="9"/>
      <c r="Q62" s="9"/>
      <c r="R62" s="9"/>
      <c r="S62" s="9"/>
      <c r="T62" s="9"/>
      <c r="U62" s="9"/>
      <c r="V62" s="9"/>
      <c r="W62" s="9"/>
      <c r="X62" s="9"/>
    </row>
    <row r="63" spans="1:24" ht="9.75" customHeight="1">
      <c r="A63" s="17" t="s">
        <v>62</v>
      </c>
      <c r="C63" s="55" t="s">
        <v>63</v>
      </c>
      <c r="D63" s="55"/>
      <c r="F63" s="11">
        <v>36680</v>
      </c>
      <c r="G63" s="11">
        <v>117950</v>
      </c>
      <c r="H63" s="29">
        <v>31.097922848664687</v>
      </c>
      <c r="I63" s="51">
        <v>14630</v>
      </c>
      <c r="J63" s="16">
        <v>53200</v>
      </c>
      <c r="K63" s="30">
        <v>27.500000000000004</v>
      </c>
      <c r="L63" s="51">
        <v>22050</v>
      </c>
      <c r="M63" s="16">
        <v>64750</v>
      </c>
      <c r="N63" s="31">
        <v>34.054054054054056</v>
      </c>
      <c r="P63" s="9"/>
      <c r="Q63" s="9"/>
      <c r="R63" s="9"/>
      <c r="S63" s="9"/>
      <c r="T63" s="9"/>
      <c r="U63" s="9"/>
      <c r="V63" s="9"/>
      <c r="W63" s="9"/>
      <c r="X63" s="9"/>
    </row>
    <row r="64" spans="1:24" ht="9.75" customHeight="1">
      <c r="A64" s="17" t="s">
        <v>64</v>
      </c>
      <c r="C64" s="55" t="s">
        <v>65</v>
      </c>
      <c r="D64" s="55"/>
      <c r="F64" s="11">
        <v>1074750</v>
      </c>
      <c r="G64" s="11">
        <v>1336150</v>
      </c>
      <c r="H64" s="29">
        <v>80.43632825655803</v>
      </c>
      <c r="I64" s="51">
        <v>1042750</v>
      </c>
      <c r="J64" s="16">
        <v>1309450</v>
      </c>
      <c r="K64" s="30">
        <v>79.63267020504792</v>
      </c>
      <c r="L64" s="51">
        <v>32000</v>
      </c>
      <c r="M64" s="16">
        <v>26700</v>
      </c>
      <c r="N64" s="31">
        <v>119.85018726591761</v>
      </c>
      <c r="P64" s="9"/>
      <c r="Q64" s="9"/>
      <c r="R64" s="9"/>
      <c r="S64" s="9"/>
      <c r="T64" s="9"/>
      <c r="U64" s="9"/>
      <c r="V64" s="9"/>
      <c r="W64" s="9"/>
      <c r="X64" s="9"/>
    </row>
    <row r="65" spans="1:24" ht="9.75" customHeight="1">
      <c r="A65" s="17" t="s">
        <v>66</v>
      </c>
      <c r="C65" s="55" t="s">
        <v>67</v>
      </c>
      <c r="D65" s="55"/>
      <c r="F65" s="11">
        <v>83476</v>
      </c>
      <c r="G65" s="11">
        <v>252598</v>
      </c>
      <c r="H65" s="29">
        <v>33.0469758272037</v>
      </c>
      <c r="I65" s="51">
        <v>39166</v>
      </c>
      <c r="J65" s="16">
        <v>229798</v>
      </c>
      <c r="K65" s="30">
        <v>17.04366443572181</v>
      </c>
      <c r="L65" s="51">
        <v>44310</v>
      </c>
      <c r="M65" s="16">
        <v>22800</v>
      </c>
      <c r="N65" s="31">
        <v>194.3421052631579</v>
      </c>
      <c r="P65" s="9"/>
      <c r="Q65" s="9"/>
      <c r="R65" s="9"/>
      <c r="S65" s="9"/>
      <c r="T65" s="9"/>
      <c r="U65" s="9"/>
      <c r="V65" s="9"/>
      <c r="W65" s="9"/>
      <c r="X65" s="9"/>
    </row>
    <row r="66" spans="1:24" ht="9.75" customHeight="1">
      <c r="A66" s="17" t="s">
        <v>68</v>
      </c>
      <c r="C66" s="55" t="s">
        <v>69</v>
      </c>
      <c r="D66" s="55"/>
      <c r="F66" s="11">
        <v>132110</v>
      </c>
      <c r="G66" s="11">
        <v>74480</v>
      </c>
      <c r="H66" s="29">
        <v>177.37647690655209</v>
      </c>
      <c r="I66" s="51">
        <v>125590</v>
      </c>
      <c r="J66" s="16">
        <v>71800</v>
      </c>
      <c r="K66" s="30">
        <v>174.91643454038996</v>
      </c>
      <c r="L66" s="51">
        <v>6520</v>
      </c>
      <c r="M66" s="16">
        <v>2680</v>
      </c>
      <c r="N66" s="31">
        <v>243.28358208955225</v>
      </c>
      <c r="P66" s="9"/>
      <c r="Q66" s="9"/>
      <c r="R66" s="9"/>
      <c r="S66" s="9"/>
      <c r="T66" s="9"/>
      <c r="U66" s="9"/>
      <c r="V66" s="9"/>
      <c r="W66" s="9"/>
      <c r="X66" s="9"/>
    </row>
    <row r="67" spans="1:24" ht="9.75" customHeight="1">
      <c r="A67" s="17" t="s">
        <v>70</v>
      </c>
      <c r="C67" s="55" t="s">
        <v>71</v>
      </c>
      <c r="D67" s="55"/>
      <c r="F67" s="11">
        <v>5418450</v>
      </c>
      <c r="G67" s="11">
        <v>5299910</v>
      </c>
      <c r="H67" s="29">
        <v>102.23664175429394</v>
      </c>
      <c r="I67" s="51">
        <v>4784670</v>
      </c>
      <c r="J67" s="16">
        <v>4515150</v>
      </c>
      <c r="K67" s="30">
        <v>105.96923690242849</v>
      </c>
      <c r="L67" s="51">
        <v>633780</v>
      </c>
      <c r="M67" s="16">
        <v>784760</v>
      </c>
      <c r="N67" s="31">
        <v>80.76099699271114</v>
      </c>
      <c r="P67" s="9"/>
      <c r="Q67" s="9"/>
      <c r="R67" s="9"/>
      <c r="S67" s="9"/>
      <c r="T67" s="9"/>
      <c r="U67" s="9"/>
      <c r="V67" s="9"/>
      <c r="W67" s="9"/>
      <c r="X67" s="9"/>
    </row>
    <row r="68" spans="1:24" ht="9.75" customHeight="1">
      <c r="A68" s="17" t="s">
        <v>72</v>
      </c>
      <c r="C68" s="55" t="s">
        <v>73</v>
      </c>
      <c r="D68" s="55"/>
      <c r="F68" s="11">
        <v>396560</v>
      </c>
      <c r="G68" s="11">
        <v>388135</v>
      </c>
      <c r="H68" s="29">
        <v>102.17063650533964</v>
      </c>
      <c r="I68" s="51">
        <v>35985</v>
      </c>
      <c r="J68" s="16">
        <v>24300</v>
      </c>
      <c r="K68" s="30">
        <v>148.08641975308643</v>
      </c>
      <c r="L68" s="51">
        <v>360575</v>
      </c>
      <c r="M68" s="16">
        <v>363835</v>
      </c>
      <c r="N68" s="31">
        <v>99.10398944576525</v>
      </c>
      <c r="P68" s="9"/>
      <c r="Q68" s="9"/>
      <c r="R68" s="9"/>
      <c r="S68" s="9"/>
      <c r="T68" s="9"/>
      <c r="U68" s="9"/>
      <c r="V68" s="9"/>
      <c r="W68" s="9"/>
      <c r="X68" s="9"/>
    </row>
    <row r="69" spans="1:24" ht="9.75" customHeight="1">
      <c r="A69" s="17" t="s">
        <v>74</v>
      </c>
      <c r="C69" s="55" t="s">
        <v>75</v>
      </c>
      <c r="D69" s="55"/>
      <c r="F69" s="11">
        <v>665</v>
      </c>
      <c r="G69" s="11">
        <v>4790</v>
      </c>
      <c r="H69" s="29">
        <v>13.883089770354907</v>
      </c>
      <c r="I69" s="51">
        <v>315</v>
      </c>
      <c r="J69" s="16">
        <v>2225</v>
      </c>
      <c r="K69" s="30">
        <v>14.157303370786517</v>
      </c>
      <c r="L69" s="51">
        <v>350</v>
      </c>
      <c r="M69" s="16">
        <v>2565</v>
      </c>
      <c r="N69" s="31">
        <v>13.64522417153996</v>
      </c>
      <c r="P69" s="9"/>
      <c r="Q69" s="9"/>
      <c r="R69" s="9"/>
      <c r="S69" s="9"/>
      <c r="T69" s="9"/>
      <c r="U69" s="9"/>
      <c r="V69" s="9"/>
      <c r="W69" s="9"/>
      <c r="X69" s="9"/>
    </row>
    <row r="70" spans="1:24" ht="9.75" customHeight="1">
      <c r="A70" s="17" t="s">
        <v>76</v>
      </c>
      <c r="C70" s="55" t="s">
        <v>276</v>
      </c>
      <c r="D70" s="55"/>
      <c r="F70" s="11">
        <v>0</v>
      </c>
      <c r="G70" s="11">
        <v>0</v>
      </c>
      <c r="H70" s="29">
        <v>0</v>
      </c>
      <c r="I70" s="51">
        <v>0</v>
      </c>
      <c r="J70" s="16">
        <v>0</v>
      </c>
      <c r="K70" s="30">
        <v>0</v>
      </c>
      <c r="L70" s="51">
        <v>0</v>
      </c>
      <c r="M70" s="16">
        <v>0</v>
      </c>
      <c r="N70" s="31">
        <v>0</v>
      </c>
      <c r="P70" s="9"/>
      <c r="Q70" s="9"/>
      <c r="R70" s="9"/>
      <c r="S70" s="9"/>
      <c r="T70" s="9"/>
      <c r="U70" s="9"/>
      <c r="V70" s="9"/>
      <c r="W70" s="9"/>
      <c r="X70" s="9"/>
    </row>
    <row r="71" spans="1:24" ht="9.75" customHeight="1">
      <c r="A71" s="17" t="s">
        <v>77</v>
      </c>
      <c r="C71" s="55" t="s">
        <v>277</v>
      </c>
      <c r="D71" s="55"/>
      <c r="F71" s="11">
        <v>0</v>
      </c>
      <c r="G71" s="11">
        <v>0</v>
      </c>
      <c r="H71" s="29">
        <v>0</v>
      </c>
      <c r="I71" s="51">
        <v>0</v>
      </c>
      <c r="J71" s="16">
        <v>0</v>
      </c>
      <c r="K71" s="30">
        <v>0</v>
      </c>
      <c r="L71" s="51">
        <v>0</v>
      </c>
      <c r="M71" s="16">
        <v>0</v>
      </c>
      <c r="N71" s="31">
        <v>0</v>
      </c>
      <c r="P71" s="9"/>
      <c r="Q71" s="9"/>
      <c r="R71" s="9"/>
      <c r="S71" s="9"/>
      <c r="T71" s="9"/>
      <c r="U71" s="9"/>
      <c r="V71" s="9"/>
      <c r="W71" s="9"/>
      <c r="X71" s="9"/>
    </row>
    <row r="72" spans="1:24" ht="9.75" customHeight="1">
      <c r="A72" s="17" t="s">
        <v>78</v>
      </c>
      <c r="C72" s="55" t="s">
        <v>79</v>
      </c>
      <c r="D72" s="55"/>
      <c r="F72" s="11">
        <v>0</v>
      </c>
      <c r="G72" s="11">
        <v>0</v>
      </c>
      <c r="H72" s="29">
        <v>0</v>
      </c>
      <c r="I72" s="51">
        <v>0</v>
      </c>
      <c r="J72" s="16">
        <v>0</v>
      </c>
      <c r="K72" s="30">
        <v>0</v>
      </c>
      <c r="L72" s="51">
        <v>0</v>
      </c>
      <c r="M72" s="16">
        <v>0</v>
      </c>
      <c r="N72" s="31">
        <v>0</v>
      </c>
      <c r="P72" s="9"/>
      <c r="Q72" s="9"/>
      <c r="R72" s="9"/>
      <c r="S72" s="9"/>
      <c r="T72" s="9"/>
      <c r="U72" s="9"/>
      <c r="V72" s="9"/>
      <c r="W72" s="9"/>
      <c r="X72" s="9"/>
    </row>
    <row r="73" spans="1:24" ht="9.75" customHeight="1">
      <c r="A73" s="12" t="s">
        <v>80</v>
      </c>
      <c r="B73" s="55" t="s">
        <v>81</v>
      </c>
      <c r="C73" s="55"/>
      <c r="D73" s="58"/>
      <c r="F73" s="11">
        <v>725</v>
      </c>
      <c r="G73" s="11">
        <v>8533</v>
      </c>
      <c r="H73" s="29">
        <v>8.496425641626626</v>
      </c>
      <c r="I73" s="51">
        <v>595</v>
      </c>
      <c r="J73" s="16">
        <v>7739</v>
      </c>
      <c r="K73" s="30">
        <v>7.688331825817289</v>
      </c>
      <c r="L73" s="51">
        <v>130</v>
      </c>
      <c r="M73" s="16">
        <v>794</v>
      </c>
      <c r="N73" s="31">
        <v>16.3727959697733</v>
      </c>
      <c r="P73" s="9"/>
      <c r="Q73" s="9"/>
      <c r="R73" s="9"/>
      <c r="S73" s="9"/>
      <c r="T73" s="9"/>
      <c r="U73" s="9"/>
      <c r="V73" s="9"/>
      <c r="W73" s="9"/>
      <c r="X73" s="9"/>
    </row>
    <row r="74" spans="1:24" ht="9.75" customHeight="1">
      <c r="A74" s="12" t="s">
        <v>82</v>
      </c>
      <c r="B74" s="55" t="s">
        <v>83</v>
      </c>
      <c r="C74" s="55"/>
      <c r="D74" s="58"/>
      <c r="F74" s="11">
        <v>451</v>
      </c>
      <c r="G74" s="11">
        <v>1326</v>
      </c>
      <c r="H74" s="29">
        <v>34.01206636500754</v>
      </c>
      <c r="I74" s="51">
        <v>220</v>
      </c>
      <c r="J74" s="16">
        <v>306</v>
      </c>
      <c r="K74" s="30">
        <v>71.89542483660131</v>
      </c>
      <c r="L74" s="51">
        <v>231</v>
      </c>
      <c r="M74" s="16">
        <v>1020</v>
      </c>
      <c r="N74" s="31">
        <v>22.647058823529413</v>
      </c>
      <c r="P74" s="9"/>
      <c r="Q74" s="9"/>
      <c r="R74" s="9"/>
      <c r="S74" s="9"/>
      <c r="T74" s="9"/>
      <c r="U74" s="9"/>
      <c r="V74" s="9"/>
      <c r="W74" s="9"/>
      <c r="X74" s="9"/>
    </row>
    <row r="75" spans="1:24" ht="9.75" customHeight="1">
      <c r="A75" s="12" t="s">
        <v>84</v>
      </c>
      <c r="B75" s="55" t="s">
        <v>85</v>
      </c>
      <c r="C75" s="55"/>
      <c r="D75" s="58"/>
      <c r="F75" s="11">
        <v>122585</v>
      </c>
      <c r="G75" s="11">
        <v>152085</v>
      </c>
      <c r="H75" s="29">
        <v>80.60295229641319</v>
      </c>
      <c r="I75" s="51">
        <v>118425</v>
      </c>
      <c r="J75" s="16">
        <v>143062</v>
      </c>
      <c r="K75" s="30">
        <v>82.77879520767219</v>
      </c>
      <c r="L75" s="51">
        <v>4160</v>
      </c>
      <c r="M75" s="16">
        <v>9023</v>
      </c>
      <c r="N75" s="31">
        <v>46.10439986700654</v>
      </c>
      <c r="P75" s="9"/>
      <c r="Q75" s="9"/>
      <c r="R75" s="9"/>
      <c r="S75" s="9"/>
      <c r="T75" s="9"/>
      <c r="U75" s="9"/>
      <c r="V75" s="9"/>
      <c r="W75" s="9"/>
      <c r="X75" s="9"/>
    </row>
    <row r="76" spans="1:24" ht="9.75" customHeight="1">
      <c r="A76" s="17" t="s">
        <v>51</v>
      </c>
      <c r="C76" s="55" t="s">
        <v>86</v>
      </c>
      <c r="D76" s="55"/>
      <c r="F76" s="11">
        <v>118487</v>
      </c>
      <c r="G76" s="11">
        <v>151154</v>
      </c>
      <c r="H76" s="29">
        <v>78.38826627148471</v>
      </c>
      <c r="I76" s="51">
        <v>117164</v>
      </c>
      <c r="J76" s="16">
        <v>142962</v>
      </c>
      <c r="K76" s="30">
        <v>81.95464529035688</v>
      </c>
      <c r="L76" s="51">
        <v>1323</v>
      </c>
      <c r="M76" s="16">
        <v>8192</v>
      </c>
      <c r="N76" s="31">
        <v>16.14990234375</v>
      </c>
      <c r="P76" s="9"/>
      <c r="Q76" s="9"/>
      <c r="R76" s="9"/>
      <c r="S76" s="9"/>
      <c r="T76" s="9"/>
      <c r="U76" s="9"/>
      <c r="V76" s="9"/>
      <c r="W76" s="9"/>
      <c r="X76" s="9"/>
    </row>
    <row r="77" spans="1:24" ht="9.75" customHeight="1">
      <c r="A77" s="17" t="s">
        <v>87</v>
      </c>
      <c r="C77" s="55" t="s">
        <v>88</v>
      </c>
      <c r="D77" s="55"/>
      <c r="F77" s="11">
        <v>4098</v>
      </c>
      <c r="G77" s="11">
        <v>931</v>
      </c>
      <c r="H77" s="29">
        <v>440.171858216971</v>
      </c>
      <c r="I77" s="51">
        <v>1261</v>
      </c>
      <c r="J77" s="16">
        <v>100</v>
      </c>
      <c r="K77" s="30" t="s">
        <v>307</v>
      </c>
      <c r="L77" s="51">
        <v>2837</v>
      </c>
      <c r="M77" s="16">
        <v>831</v>
      </c>
      <c r="N77" s="31">
        <v>341.395908543923</v>
      </c>
      <c r="P77" s="9"/>
      <c r="Q77" s="9"/>
      <c r="R77" s="9"/>
      <c r="S77" s="9"/>
      <c r="T77" s="9"/>
      <c r="U77" s="9"/>
      <c r="V77" s="9"/>
      <c r="W77" s="9"/>
      <c r="X77" s="9"/>
    </row>
    <row r="78" spans="1:24" ht="9.75" customHeight="1">
      <c r="A78" s="12" t="s">
        <v>87</v>
      </c>
      <c r="B78" s="55" t="s">
        <v>89</v>
      </c>
      <c r="C78" s="55"/>
      <c r="D78" s="58"/>
      <c r="F78" s="11">
        <v>61674</v>
      </c>
      <c r="G78" s="11">
        <v>36369</v>
      </c>
      <c r="H78" s="29">
        <v>169.57848717314198</v>
      </c>
      <c r="I78" s="51">
        <v>6835</v>
      </c>
      <c r="J78" s="16">
        <v>1463</v>
      </c>
      <c r="K78" s="30">
        <v>467.19070403280926</v>
      </c>
      <c r="L78" s="51">
        <v>54839</v>
      </c>
      <c r="M78" s="16">
        <v>34906</v>
      </c>
      <c r="N78" s="31">
        <v>157.10479573712254</v>
      </c>
      <c r="P78" s="9"/>
      <c r="Q78" s="9"/>
      <c r="R78" s="9"/>
      <c r="S78" s="9"/>
      <c r="T78" s="9"/>
      <c r="U78" s="9"/>
      <c r="V78" s="9"/>
      <c r="W78" s="9"/>
      <c r="X78" s="9"/>
    </row>
    <row r="79" spans="1:24" ht="9.75" customHeight="1">
      <c r="A79" s="17" t="s">
        <v>82</v>
      </c>
      <c r="C79" s="55" t="s">
        <v>278</v>
      </c>
      <c r="D79" s="55"/>
      <c r="F79" s="11">
        <v>2322</v>
      </c>
      <c r="G79" s="11">
        <v>0</v>
      </c>
      <c r="H79" s="29" t="s">
        <v>306</v>
      </c>
      <c r="I79" s="51">
        <v>0</v>
      </c>
      <c r="J79" s="16">
        <v>0</v>
      </c>
      <c r="K79" s="30">
        <v>0</v>
      </c>
      <c r="L79" s="51">
        <v>2322</v>
      </c>
      <c r="M79" s="16">
        <v>0</v>
      </c>
      <c r="N79" s="31" t="s">
        <v>306</v>
      </c>
      <c r="P79" s="9"/>
      <c r="Q79" s="9"/>
      <c r="R79" s="9"/>
      <c r="S79" s="9"/>
      <c r="T79" s="9"/>
      <c r="U79" s="9"/>
      <c r="V79" s="9"/>
      <c r="W79" s="9"/>
      <c r="X79" s="9"/>
    </row>
    <row r="80" spans="1:24" ht="9.75" customHeight="1">
      <c r="A80" s="17" t="s">
        <v>84</v>
      </c>
      <c r="C80" s="55" t="s">
        <v>279</v>
      </c>
      <c r="D80" s="55"/>
      <c r="F80" s="11">
        <v>51407</v>
      </c>
      <c r="G80" s="11">
        <v>21039</v>
      </c>
      <c r="H80" s="29">
        <v>244.3414610960597</v>
      </c>
      <c r="I80" s="51">
        <v>6820</v>
      </c>
      <c r="J80" s="16">
        <v>1349</v>
      </c>
      <c r="K80" s="30">
        <v>505.55967383246855</v>
      </c>
      <c r="L80" s="51">
        <v>44587</v>
      </c>
      <c r="M80" s="16">
        <v>19690</v>
      </c>
      <c r="N80" s="31">
        <v>226.44489588623665</v>
      </c>
      <c r="P80" s="9"/>
      <c r="Q80" s="9"/>
      <c r="R80" s="9"/>
      <c r="S80" s="9"/>
      <c r="T80" s="9"/>
      <c r="U80" s="9"/>
      <c r="V80" s="9"/>
      <c r="W80" s="9"/>
      <c r="X80" s="9"/>
    </row>
    <row r="81" spans="1:24" ht="9.75" customHeight="1">
      <c r="A81" s="17" t="s">
        <v>90</v>
      </c>
      <c r="C81" s="55" t="s">
        <v>91</v>
      </c>
      <c r="D81" s="55"/>
      <c r="F81" s="11">
        <v>543</v>
      </c>
      <c r="G81" s="11">
        <v>1992</v>
      </c>
      <c r="H81" s="29">
        <v>27.259036144578314</v>
      </c>
      <c r="I81" s="51">
        <v>10</v>
      </c>
      <c r="J81" s="16">
        <v>84</v>
      </c>
      <c r="K81" s="30">
        <v>11.904761904761903</v>
      </c>
      <c r="L81" s="51">
        <v>533</v>
      </c>
      <c r="M81" s="16">
        <v>1908</v>
      </c>
      <c r="N81" s="31">
        <v>27.935010482180296</v>
      </c>
      <c r="P81" s="9"/>
      <c r="Q81" s="9"/>
      <c r="R81" s="9"/>
      <c r="S81" s="9"/>
      <c r="T81" s="9"/>
      <c r="U81" s="9"/>
      <c r="V81" s="9"/>
      <c r="W81" s="9"/>
      <c r="X81" s="9"/>
    </row>
    <row r="82" spans="1:24" ht="9.75" customHeight="1">
      <c r="A82" s="17" t="s">
        <v>92</v>
      </c>
      <c r="C82" s="55" t="s">
        <v>93</v>
      </c>
      <c r="D82" s="55"/>
      <c r="F82" s="11">
        <v>7402</v>
      </c>
      <c r="G82" s="11">
        <v>13338</v>
      </c>
      <c r="H82" s="29">
        <v>55.49557654820813</v>
      </c>
      <c r="I82" s="51">
        <v>5</v>
      </c>
      <c r="J82" s="16">
        <v>30</v>
      </c>
      <c r="K82" s="30">
        <v>16.666666666666664</v>
      </c>
      <c r="L82" s="51">
        <v>7397</v>
      </c>
      <c r="M82" s="16">
        <v>13308</v>
      </c>
      <c r="N82" s="31">
        <v>55.58310790501954</v>
      </c>
      <c r="P82" s="9"/>
      <c r="Q82" s="9"/>
      <c r="R82" s="9"/>
      <c r="S82" s="9"/>
      <c r="T82" s="9"/>
      <c r="U82" s="9"/>
      <c r="V82" s="9"/>
      <c r="W82" s="9"/>
      <c r="X82" s="9"/>
    </row>
    <row r="83" spans="1:24" ht="9.75" customHeight="1">
      <c r="A83" s="12" t="s">
        <v>94</v>
      </c>
      <c r="B83" s="55" t="s">
        <v>95</v>
      </c>
      <c r="C83" s="55"/>
      <c r="D83" s="58"/>
      <c r="F83" s="11">
        <v>20623</v>
      </c>
      <c r="G83" s="11">
        <v>17941</v>
      </c>
      <c r="H83" s="29">
        <v>114.94899949835573</v>
      </c>
      <c r="I83" s="51">
        <v>15589</v>
      </c>
      <c r="J83" s="16">
        <v>15462</v>
      </c>
      <c r="K83" s="30">
        <v>100.8213685163627</v>
      </c>
      <c r="L83" s="51">
        <v>5034</v>
      </c>
      <c r="M83" s="16">
        <v>2479</v>
      </c>
      <c r="N83" s="31">
        <v>203.06575231948364</v>
      </c>
      <c r="P83" s="9"/>
      <c r="Q83" s="9"/>
      <c r="R83" s="9"/>
      <c r="S83" s="9"/>
      <c r="T83" s="9"/>
      <c r="U83" s="9"/>
      <c r="V83" s="9"/>
      <c r="W83" s="9"/>
      <c r="X83" s="9"/>
    </row>
    <row r="84" spans="1:24" ht="9.75" customHeight="1">
      <c r="A84" s="12" t="s">
        <v>96</v>
      </c>
      <c r="B84" s="55" t="s">
        <v>97</v>
      </c>
      <c r="C84" s="55"/>
      <c r="D84" s="58"/>
      <c r="F84" s="11">
        <v>18762</v>
      </c>
      <c r="G84" s="11">
        <v>13713</v>
      </c>
      <c r="H84" s="29">
        <v>136.8190767884489</v>
      </c>
      <c r="I84" s="51">
        <v>7248</v>
      </c>
      <c r="J84" s="16">
        <v>8204</v>
      </c>
      <c r="K84" s="30">
        <v>88.34714773281326</v>
      </c>
      <c r="L84" s="51">
        <v>11514</v>
      </c>
      <c r="M84" s="16">
        <v>5509</v>
      </c>
      <c r="N84" s="31">
        <v>209.00344890179707</v>
      </c>
      <c r="P84" s="9"/>
      <c r="Q84" s="9"/>
      <c r="R84" s="9"/>
      <c r="S84" s="9"/>
      <c r="T84" s="9"/>
      <c r="U84" s="9"/>
      <c r="V84" s="9"/>
      <c r="W84" s="9"/>
      <c r="X84" s="9"/>
    </row>
    <row r="85" spans="1:24" ht="9.75" customHeight="1">
      <c r="A85" s="12" t="s">
        <v>98</v>
      </c>
      <c r="B85" s="55" t="s">
        <v>99</v>
      </c>
      <c r="C85" s="55"/>
      <c r="D85" s="58"/>
      <c r="F85" s="11">
        <v>0</v>
      </c>
      <c r="G85" s="11">
        <v>1130</v>
      </c>
      <c r="H85" s="29">
        <v>0</v>
      </c>
      <c r="I85" s="51">
        <v>0</v>
      </c>
      <c r="J85" s="16">
        <v>952</v>
      </c>
      <c r="K85" s="30">
        <v>0</v>
      </c>
      <c r="L85" s="51">
        <v>0</v>
      </c>
      <c r="M85" s="16">
        <v>178</v>
      </c>
      <c r="N85" s="31">
        <v>0</v>
      </c>
      <c r="P85" s="9"/>
      <c r="Q85" s="9"/>
      <c r="R85" s="9"/>
      <c r="S85" s="9"/>
      <c r="T85" s="9"/>
      <c r="U85" s="9"/>
      <c r="V85" s="9"/>
      <c r="W85" s="9"/>
      <c r="X85" s="9"/>
    </row>
    <row r="86" spans="1:24" ht="9.75" customHeight="1">
      <c r="A86" s="12" t="s">
        <v>100</v>
      </c>
      <c r="B86" s="55" t="s">
        <v>101</v>
      </c>
      <c r="C86" s="55"/>
      <c r="D86" s="58"/>
      <c r="F86" s="11">
        <v>12006</v>
      </c>
      <c r="G86" s="11">
        <v>6169</v>
      </c>
      <c r="H86" s="29">
        <v>194.618252553088</v>
      </c>
      <c r="I86" s="51">
        <v>0</v>
      </c>
      <c r="J86" s="16">
        <v>0</v>
      </c>
      <c r="K86" s="30">
        <v>0</v>
      </c>
      <c r="L86" s="51">
        <v>12006</v>
      </c>
      <c r="M86" s="16">
        <v>6169</v>
      </c>
      <c r="N86" s="31">
        <v>194.618252553088</v>
      </c>
      <c r="P86" s="9"/>
      <c r="Q86" s="9"/>
      <c r="R86" s="9"/>
      <c r="S86" s="9"/>
      <c r="T86" s="9"/>
      <c r="U86" s="9"/>
      <c r="V86" s="9"/>
      <c r="W86" s="9"/>
      <c r="X86" s="9"/>
    </row>
    <row r="87" spans="1:24" ht="9.75" customHeight="1">
      <c r="A87" s="19" t="s">
        <v>102</v>
      </c>
      <c r="B87" s="59" t="s">
        <v>103</v>
      </c>
      <c r="C87" s="59"/>
      <c r="D87" s="60"/>
      <c r="E87" s="21"/>
      <c r="F87" s="33">
        <v>186</v>
      </c>
      <c r="G87" s="33">
        <v>63</v>
      </c>
      <c r="H87" s="34">
        <v>295.23809523809524</v>
      </c>
      <c r="I87" s="52">
        <v>0</v>
      </c>
      <c r="J87" s="22">
        <v>0</v>
      </c>
      <c r="K87" s="35">
        <v>0</v>
      </c>
      <c r="L87" s="52">
        <v>186</v>
      </c>
      <c r="M87" s="22">
        <v>63</v>
      </c>
      <c r="N87" s="36">
        <v>295.23809523809524</v>
      </c>
      <c r="P87" s="9"/>
      <c r="Q87" s="9"/>
      <c r="R87" s="9"/>
      <c r="S87" s="9"/>
      <c r="T87" s="9"/>
      <c r="U87" s="9"/>
      <c r="V87" s="9"/>
      <c r="W87" s="9"/>
      <c r="X87" s="9"/>
    </row>
    <row r="88" spans="1:24" ht="11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7" t="s">
        <v>280</v>
      </c>
      <c r="M88" s="67"/>
      <c r="N88" s="67"/>
      <c r="P88" s="9"/>
      <c r="Q88" s="9"/>
      <c r="R88" s="9"/>
      <c r="S88" s="9"/>
      <c r="T88" s="9"/>
      <c r="U88" s="9"/>
      <c r="V88" s="9"/>
      <c r="W88" s="9"/>
      <c r="X88" s="9"/>
    </row>
    <row r="89" spans="1:24" ht="11.2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8"/>
      <c r="M89" s="68"/>
      <c r="N89" s="68"/>
      <c r="P89" s="9"/>
      <c r="Q89" s="9"/>
      <c r="R89" s="9"/>
      <c r="S89" s="9"/>
      <c r="T89" s="9"/>
      <c r="U89" s="9"/>
      <c r="V89" s="9"/>
      <c r="W89" s="9"/>
      <c r="X89" s="9"/>
    </row>
    <row r="90" spans="1:24" ht="23.25" customHeight="1">
      <c r="A90" s="72"/>
      <c r="B90" s="72"/>
      <c r="C90" s="72"/>
      <c r="D90" s="72"/>
      <c r="E90" s="73"/>
      <c r="F90" s="69" t="s">
        <v>281</v>
      </c>
      <c r="G90" s="69"/>
      <c r="H90" s="69"/>
      <c r="I90" s="70" t="s">
        <v>282</v>
      </c>
      <c r="J90" s="70"/>
      <c r="K90" s="70"/>
      <c r="L90" s="70" t="s">
        <v>283</v>
      </c>
      <c r="M90" s="70"/>
      <c r="N90" s="71"/>
      <c r="P90" s="9"/>
      <c r="Q90" s="9"/>
      <c r="R90" s="9"/>
      <c r="S90" s="9"/>
      <c r="T90" s="9"/>
      <c r="U90" s="9"/>
      <c r="V90" s="9"/>
      <c r="W90" s="9"/>
      <c r="X90" s="9"/>
    </row>
    <row r="91" spans="1:24" ht="23.25" customHeight="1">
      <c r="A91" s="74"/>
      <c r="B91" s="74"/>
      <c r="C91" s="74"/>
      <c r="D91" s="74"/>
      <c r="E91" s="75"/>
      <c r="F91" s="2" t="s">
        <v>304</v>
      </c>
      <c r="G91" s="2" t="s">
        <v>284</v>
      </c>
      <c r="H91" s="4" t="s">
        <v>285</v>
      </c>
      <c r="I91" s="48" t="s">
        <v>304</v>
      </c>
      <c r="J91" s="2" t="s">
        <v>284</v>
      </c>
      <c r="K91" s="4" t="s">
        <v>285</v>
      </c>
      <c r="L91" s="48" t="s">
        <v>304</v>
      </c>
      <c r="M91" s="2" t="s">
        <v>284</v>
      </c>
      <c r="N91" s="5" t="s">
        <v>285</v>
      </c>
      <c r="P91" s="9"/>
      <c r="Q91" s="9"/>
      <c r="R91" s="9"/>
      <c r="S91" s="9"/>
      <c r="T91" s="9"/>
      <c r="U91" s="9"/>
      <c r="V91" s="9"/>
      <c r="W91" s="9"/>
      <c r="X91" s="9"/>
    </row>
    <row r="92" spans="1:14" s="9" customFormat="1" ht="9.75" customHeight="1">
      <c r="A92" s="18"/>
      <c r="B92" s="63" t="s">
        <v>286</v>
      </c>
      <c r="C92" s="63"/>
      <c r="D92" s="25"/>
      <c r="E92" s="26"/>
      <c r="F92" s="27">
        <v>38961254</v>
      </c>
      <c r="G92" s="27">
        <v>41768870</v>
      </c>
      <c r="H92" s="44">
        <v>93.27820934585974</v>
      </c>
      <c r="I92" s="50">
        <v>13141467</v>
      </c>
      <c r="J92" s="27">
        <v>14690806</v>
      </c>
      <c r="K92" s="44">
        <v>89.45368279997707</v>
      </c>
      <c r="L92" s="50">
        <v>25819787</v>
      </c>
      <c r="M92" s="27">
        <v>27078064</v>
      </c>
      <c r="N92" s="45">
        <v>95.35315006272236</v>
      </c>
    </row>
    <row r="93" spans="1:24" ht="9.75" customHeight="1">
      <c r="A93" s="12" t="s">
        <v>104</v>
      </c>
      <c r="B93" s="55" t="s">
        <v>105</v>
      </c>
      <c r="C93" s="55"/>
      <c r="D93" s="56"/>
      <c r="F93" s="11">
        <v>0</v>
      </c>
      <c r="G93" s="11">
        <v>0</v>
      </c>
      <c r="H93" s="29">
        <v>0</v>
      </c>
      <c r="I93" s="51">
        <v>0</v>
      </c>
      <c r="J93" s="16">
        <v>0</v>
      </c>
      <c r="K93" s="30">
        <v>0</v>
      </c>
      <c r="L93" s="51">
        <v>0</v>
      </c>
      <c r="M93" s="16">
        <v>0</v>
      </c>
      <c r="N93" s="31">
        <v>0</v>
      </c>
      <c r="P93" s="9"/>
      <c r="Q93" s="9"/>
      <c r="R93" s="9"/>
      <c r="S93" s="9"/>
      <c r="T93" s="9"/>
      <c r="U93" s="9"/>
      <c r="V93" s="9"/>
      <c r="W93" s="9"/>
      <c r="X93" s="9"/>
    </row>
    <row r="94" spans="1:24" ht="9.75" customHeight="1">
      <c r="A94" s="12" t="s">
        <v>106</v>
      </c>
      <c r="B94" s="55" t="s">
        <v>107</v>
      </c>
      <c r="C94" s="55"/>
      <c r="D94" s="56"/>
      <c r="F94" s="11">
        <v>851955</v>
      </c>
      <c r="G94" s="11">
        <v>952023</v>
      </c>
      <c r="H94" s="29">
        <v>89.48890940660047</v>
      </c>
      <c r="I94" s="51">
        <v>23563</v>
      </c>
      <c r="J94" s="16">
        <v>60918</v>
      </c>
      <c r="K94" s="30">
        <v>38.67986473620276</v>
      </c>
      <c r="L94" s="51">
        <v>828392</v>
      </c>
      <c r="M94" s="16">
        <v>891105</v>
      </c>
      <c r="N94" s="31">
        <v>92.96233328283424</v>
      </c>
      <c r="P94" s="9"/>
      <c r="Q94" s="9"/>
      <c r="R94" s="9"/>
      <c r="S94" s="9"/>
      <c r="T94" s="9"/>
      <c r="U94" s="9"/>
      <c r="V94" s="9"/>
      <c r="W94" s="9"/>
      <c r="X94" s="9"/>
    </row>
    <row r="95" spans="1:24" ht="9.75" customHeight="1">
      <c r="A95" s="12" t="s">
        <v>108</v>
      </c>
      <c r="B95" s="55" t="s">
        <v>109</v>
      </c>
      <c r="C95" s="55"/>
      <c r="D95" s="56"/>
      <c r="F95" s="11">
        <v>501</v>
      </c>
      <c r="G95" s="11">
        <v>158</v>
      </c>
      <c r="H95" s="29">
        <v>317.0886075949367</v>
      </c>
      <c r="I95" s="51">
        <v>0</v>
      </c>
      <c r="J95" s="16">
        <v>0</v>
      </c>
      <c r="K95" s="30">
        <v>0</v>
      </c>
      <c r="L95" s="51">
        <v>501</v>
      </c>
      <c r="M95" s="16">
        <v>158</v>
      </c>
      <c r="N95" s="31">
        <v>317.0886075949367</v>
      </c>
      <c r="P95" s="9"/>
      <c r="Q95" s="9"/>
      <c r="R95" s="9"/>
      <c r="S95" s="9"/>
      <c r="T95" s="9"/>
      <c r="U95" s="9"/>
      <c r="V95" s="9"/>
      <c r="W95" s="9"/>
      <c r="X95" s="9"/>
    </row>
    <row r="96" spans="1:24" ht="9.75" customHeight="1">
      <c r="A96" s="12" t="s">
        <v>110</v>
      </c>
      <c r="B96" s="55" t="s">
        <v>111</v>
      </c>
      <c r="C96" s="55"/>
      <c r="D96" s="56"/>
      <c r="F96" s="11">
        <v>57211</v>
      </c>
      <c r="G96" s="11">
        <v>46863</v>
      </c>
      <c r="H96" s="29">
        <v>122.0813861681924</v>
      </c>
      <c r="I96" s="51">
        <v>3700</v>
      </c>
      <c r="J96" s="16">
        <v>0</v>
      </c>
      <c r="K96" s="30" t="s">
        <v>306</v>
      </c>
      <c r="L96" s="51">
        <v>53511</v>
      </c>
      <c r="M96" s="16">
        <v>46863</v>
      </c>
      <c r="N96" s="31">
        <v>114.18603162409578</v>
      </c>
      <c r="P96" s="9"/>
      <c r="Q96" s="9"/>
      <c r="R96" s="9"/>
      <c r="S96" s="9"/>
      <c r="T96" s="9"/>
      <c r="U96" s="9"/>
      <c r="V96" s="9"/>
      <c r="W96" s="9"/>
      <c r="X96" s="9"/>
    </row>
    <row r="97" spans="1:24" ht="9.75" customHeight="1">
      <c r="A97" s="12" t="s">
        <v>112</v>
      </c>
      <c r="B97" s="55" t="s">
        <v>113</v>
      </c>
      <c r="C97" s="55"/>
      <c r="D97" s="56"/>
      <c r="F97" s="11">
        <v>2849893</v>
      </c>
      <c r="G97" s="11">
        <v>3082920</v>
      </c>
      <c r="H97" s="29">
        <v>92.44135430046839</v>
      </c>
      <c r="I97" s="51">
        <v>2392113</v>
      </c>
      <c r="J97" s="16">
        <v>2530512</v>
      </c>
      <c r="K97" s="30">
        <v>94.5307906068021</v>
      </c>
      <c r="L97" s="51">
        <v>457780</v>
      </c>
      <c r="M97" s="16">
        <v>552408</v>
      </c>
      <c r="N97" s="31">
        <v>82.86990774934469</v>
      </c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17" t="s">
        <v>112</v>
      </c>
      <c r="C98" s="55" t="s">
        <v>114</v>
      </c>
      <c r="D98" s="55"/>
      <c r="F98" s="11">
        <v>2715725</v>
      </c>
      <c r="G98" s="11">
        <v>2946382</v>
      </c>
      <c r="H98" s="29">
        <v>92.17151747465196</v>
      </c>
      <c r="I98" s="51">
        <v>2257983</v>
      </c>
      <c r="J98" s="16">
        <v>2395482</v>
      </c>
      <c r="K98" s="30">
        <v>94.26006958098621</v>
      </c>
      <c r="L98" s="51">
        <v>457742</v>
      </c>
      <c r="M98" s="16">
        <v>550900</v>
      </c>
      <c r="N98" s="31">
        <v>83.08985296787075</v>
      </c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17" t="s">
        <v>115</v>
      </c>
      <c r="C99" s="62" t="s">
        <v>116</v>
      </c>
      <c r="D99" s="62"/>
      <c r="F99" s="11">
        <v>81238</v>
      </c>
      <c r="G99" s="11">
        <v>87503</v>
      </c>
      <c r="H99" s="29">
        <v>92.84024547729793</v>
      </c>
      <c r="I99" s="51">
        <v>81200</v>
      </c>
      <c r="J99" s="16">
        <v>85995</v>
      </c>
      <c r="K99" s="30">
        <v>94.42409442409443</v>
      </c>
      <c r="L99" s="51">
        <v>38</v>
      </c>
      <c r="M99" s="16">
        <v>1508</v>
      </c>
      <c r="N99" s="31">
        <v>2.519893899204244</v>
      </c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17" t="s">
        <v>117</v>
      </c>
      <c r="C100" s="55" t="s">
        <v>118</v>
      </c>
      <c r="D100" s="55"/>
      <c r="F100" s="11">
        <v>52930</v>
      </c>
      <c r="G100" s="11">
        <v>49035</v>
      </c>
      <c r="H100" s="29">
        <v>107.94330580197817</v>
      </c>
      <c r="I100" s="51">
        <v>52930</v>
      </c>
      <c r="J100" s="16">
        <v>49035</v>
      </c>
      <c r="K100" s="30">
        <v>107.94330580197817</v>
      </c>
      <c r="L100" s="51">
        <v>0</v>
      </c>
      <c r="M100" s="16">
        <v>0</v>
      </c>
      <c r="N100" s="31">
        <v>0</v>
      </c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12" t="s">
        <v>119</v>
      </c>
      <c r="B101" s="55" t="s">
        <v>120</v>
      </c>
      <c r="C101" s="55"/>
      <c r="D101" s="56"/>
      <c r="F101" s="11">
        <v>12002427</v>
      </c>
      <c r="G101" s="11">
        <v>12510218</v>
      </c>
      <c r="H101" s="29">
        <v>95.94098999713674</v>
      </c>
      <c r="I101" s="51">
        <v>7297963</v>
      </c>
      <c r="J101" s="16">
        <v>8034827</v>
      </c>
      <c r="K101" s="30">
        <v>90.82912426116954</v>
      </c>
      <c r="L101" s="51">
        <v>4704464</v>
      </c>
      <c r="M101" s="16">
        <v>4475391</v>
      </c>
      <c r="N101" s="31">
        <v>105.11850249508925</v>
      </c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17" t="s">
        <v>121</v>
      </c>
      <c r="C102" s="55" t="s">
        <v>122</v>
      </c>
      <c r="D102" s="55"/>
      <c r="F102" s="11">
        <v>2912582</v>
      </c>
      <c r="G102" s="11">
        <v>2849111</v>
      </c>
      <c r="H102" s="29">
        <v>102.22774753247592</v>
      </c>
      <c r="I102" s="51">
        <v>195385</v>
      </c>
      <c r="J102" s="16">
        <v>240190</v>
      </c>
      <c r="K102" s="30">
        <v>81.34601773595904</v>
      </c>
      <c r="L102" s="51">
        <v>2717197</v>
      </c>
      <c r="M102" s="16">
        <v>2608921</v>
      </c>
      <c r="N102" s="31">
        <v>104.15022149003362</v>
      </c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17" t="s">
        <v>123</v>
      </c>
      <c r="C103" s="55" t="s">
        <v>124</v>
      </c>
      <c r="D103" s="55"/>
      <c r="F103" s="11">
        <v>594548</v>
      </c>
      <c r="G103" s="11">
        <v>660627</v>
      </c>
      <c r="H103" s="29">
        <v>89.99753264701565</v>
      </c>
      <c r="I103" s="51">
        <v>524750</v>
      </c>
      <c r="J103" s="16">
        <v>653580</v>
      </c>
      <c r="K103" s="30">
        <v>80.28856452155819</v>
      </c>
      <c r="L103" s="51">
        <v>69798</v>
      </c>
      <c r="M103" s="16">
        <v>7047</v>
      </c>
      <c r="N103" s="31">
        <v>990.4640272456364</v>
      </c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17" t="s">
        <v>125</v>
      </c>
      <c r="C104" s="55" t="s">
        <v>126</v>
      </c>
      <c r="D104" s="55"/>
      <c r="F104" s="11">
        <v>4168983</v>
      </c>
      <c r="G104" s="11">
        <v>4224985</v>
      </c>
      <c r="H104" s="29">
        <v>98.67450416983729</v>
      </c>
      <c r="I104" s="51">
        <v>3467457</v>
      </c>
      <c r="J104" s="16">
        <v>3582386</v>
      </c>
      <c r="K104" s="30">
        <v>96.79183091939282</v>
      </c>
      <c r="L104" s="51">
        <v>701526</v>
      </c>
      <c r="M104" s="16">
        <v>642599</v>
      </c>
      <c r="N104" s="31">
        <v>109.17010452864073</v>
      </c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17" t="s">
        <v>127</v>
      </c>
      <c r="C105" s="55" t="s">
        <v>128</v>
      </c>
      <c r="D105" s="55"/>
      <c r="F105" s="11">
        <v>378460</v>
      </c>
      <c r="G105" s="11">
        <v>353495</v>
      </c>
      <c r="H105" s="29">
        <v>107.06233468648779</v>
      </c>
      <c r="I105" s="51">
        <v>128109</v>
      </c>
      <c r="J105" s="16">
        <v>122830</v>
      </c>
      <c r="K105" s="30">
        <v>104.29780998127494</v>
      </c>
      <c r="L105" s="51">
        <v>250351</v>
      </c>
      <c r="M105" s="16">
        <v>230665</v>
      </c>
      <c r="N105" s="31">
        <v>108.53445472871914</v>
      </c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17" t="s">
        <v>129</v>
      </c>
      <c r="C106" s="55" t="s">
        <v>130</v>
      </c>
      <c r="D106" s="55"/>
      <c r="F106" s="11">
        <v>3947854</v>
      </c>
      <c r="G106" s="11">
        <v>4422000</v>
      </c>
      <c r="H106" s="29">
        <v>89.27756671189508</v>
      </c>
      <c r="I106" s="51">
        <v>2982262</v>
      </c>
      <c r="J106" s="16">
        <v>3435841</v>
      </c>
      <c r="K106" s="30">
        <v>86.79860331138723</v>
      </c>
      <c r="L106" s="51">
        <v>965592</v>
      </c>
      <c r="M106" s="16">
        <v>986159</v>
      </c>
      <c r="N106" s="31">
        <v>97.91443367651667</v>
      </c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12" t="s">
        <v>121</v>
      </c>
      <c r="B107" s="55" t="s">
        <v>131</v>
      </c>
      <c r="C107" s="55"/>
      <c r="D107" s="56"/>
      <c r="F107" s="11">
        <v>15024334</v>
      </c>
      <c r="G107" s="11">
        <v>15818260</v>
      </c>
      <c r="H107" s="29">
        <v>94.98095239299393</v>
      </c>
      <c r="I107" s="51">
        <v>0</v>
      </c>
      <c r="J107" s="16">
        <v>0</v>
      </c>
      <c r="K107" s="30">
        <v>0</v>
      </c>
      <c r="L107" s="51">
        <v>15024334</v>
      </c>
      <c r="M107" s="16">
        <v>15818260</v>
      </c>
      <c r="N107" s="31">
        <v>94.98095239299393</v>
      </c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12" t="s">
        <v>123</v>
      </c>
      <c r="B108" s="55" t="s">
        <v>132</v>
      </c>
      <c r="C108" s="55"/>
      <c r="D108" s="56"/>
      <c r="F108" s="11">
        <v>1988248</v>
      </c>
      <c r="G108" s="11">
        <v>2053893</v>
      </c>
      <c r="H108" s="29">
        <v>96.80387439852028</v>
      </c>
      <c r="I108" s="51">
        <v>207010</v>
      </c>
      <c r="J108" s="16">
        <v>166998</v>
      </c>
      <c r="K108" s="30">
        <v>123.9595683780644</v>
      </c>
      <c r="L108" s="51">
        <v>1781238</v>
      </c>
      <c r="M108" s="16">
        <v>1886895</v>
      </c>
      <c r="N108" s="31">
        <v>94.40048333373082</v>
      </c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12" t="s">
        <v>125</v>
      </c>
      <c r="B109" s="55" t="s">
        <v>133</v>
      </c>
      <c r="C109" s="55"/>
      <c r="D109" s="56"/>
      <c r="F109" s="11">
        <v>1152527</v>
      </c>
      <c r="G109" s="11">
        <v>1371682</v>
      </c>
      <c r="H109" s="29">
        <v>84.0229003515392</v>
      </c>
      <c r="I109" s="51">
        <v>125176</v>
      </c>
      <c r="J109" s="16">
        <v>132327</v>
      </c>
      <c r="K109" s="30">
        <v>94.59596303097629</v>
      </c>
      <c r="L109" s="51">
        <v>1027351</v>
      </c>
      <c r="M109" s="16">
        <v>1239355</v>
      </c>
      <c r="N109" s="31">
        <v>82.89400534955682</v>
      </c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17" t="s">
        <v>134</v>
      </c>
      <c r="C110" s="55" t="s">
        <v>133</v>
      </c>
      <c r="D110" s="55"/>
      <c r="F110" s="11">
        <v>1058613</v>
      </c>
      <c r="G110" s="11">
        <v>1260931</v>
      </c>
      <c r="H110" s="29">
        <v>83.95487144022948</v>
      </c>
      <c r="I110" s="51">
        <v>31262</v>
      </c>
      <c r="J110" s="16">
        <v>21576</v>
      </c>
      <c r="K110" s="30">
        <v>144.89247311827958</v>
      </c>
      <c r="L110" s="51">
        <v>1027351</v>
      </c>
      <c r="M110" s="16">
        <v>1239355</v>
      </c>
      <c r="N110" s="31">
        <v>82.89400534955682</v>
      </c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17" t="s">
        <v>135</v>
      </c>
      <c r="C111" s="55" t="s">
        <v>287</v>
      </c>
      <c r="D111" s="55"/>
      <c r="F111" s="11">
        <v>93835</v>
      </c>
      <c r="G111" s="11">
        <v>110714</v>
      </c>
      <c r="H111" s="29">
        <v>84.75441226945102</v>
      </c>
      <c r="I111" s="51">
        <v>93835</v>
      </c>
      <c r="J111" s="16">
        <v>110714</v>
      </c>
      <c r="K111" s="30">
        <v>84.75441226945102</v>
      </c>
      <c r="L111" s="51">
        <v>0</v>
      </c>
      <c r="M111" s="16">
        <v>0</v>
      </c>
      <c r="N111" s="31">
        <v>0</v>
      </c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17" t="s">
        <v>136</v>
      </c>
      <c r="C112" s="55" t="s">
        <v>288</v>
      </c>
      <c r="D112" s="55"/>
      <c r="F112" s="11">
        <v>79</v>
      </c>
      <c r="G112" s="11">
        <v>37</v>
      </c>
      <c r="H112" s="29">
        <v>213.51351351351352</v>
      </c>
      <c r="I112" s="51">
        <v>79</v>
      </c>
      <c r="J112" s="16">
        <v>37</v>
      </c>
      <c r="K112" s="30">
        <v>213.51351351351352</v>
      </c>
      <c r="L112" s="51">
        <v>0</v>
      </c>
      <c r="M112" s="16">
        <v>0</v>
      </c>
      <c r="N112" s="31">
        <v>0</v>
      </c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12" t="s">
        <v>137</v>
      </c>
      <c r="B113" s="55" t="s">
        <v>138</v>
      </c>
      <c r="C113" s="55"/>
      <c r="D113" s="56"/>
      <c r="F113" s="11">
        <v>727521</v>
      </c>
      <c r="G113" s="11">
        <v>853184</v>
      </c>
      <c r="H113" s="29">
        <v>85.27128966319107</v>
      </c>
      <c r="I113" s="51">
        <v>600953</v>
      </c>
      <c r="J113" s="16">
        <v>721590</v>
      </c>
      <c r="K113" s="30">
        <v>83.28178051247939</v>
      </c>
      <c r="L113" s="51">
        <v>126568</v>
      </c>
      <c r="M113" s="16">
        <v>131594</v>
      </c>
      <c r="N113" s="31">
        <v>96.18067693055914</v>
      </c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12" t="s">
        <v>139</v>
      </c>
      <c r="B114" s="55" t="s">
        <v>140</v>
      </c>
      <c r="C114" s="55"/>
      <c r="D114" s="56"/>
      <c r="F114" s="11">
        <v>54555</v>
      </c>
      <c r="G114" s="11">
        <v>51969</v>
      </c>
      <c r="H114" s="29">
        <v>104.97604341049471</v>
      </c>
      <c r="I114" s="51">
        <v>60</v>
      </c>
      <c r="J114" s="16">
        <v>1500</v>
      </c>
      <c r="K114" s="30">
        <v>4</v>
      </c>
      <c r="L114" s="51">
        <v>54495</v>
      </c>
      <c r="M114" s="16">
        <v>50469</v>
      </c>
      <c r="N114" s="31">
        <v>107.97717410687748</v>
      </c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12" t="s">
        <v>141</v>
      </c>
      <c r="B115" s="55" t="s">
        <v>142</v>
      </c>
      <c r="C115" s="55"/>
      <c r="D115" s="56"/>
      <c r="F115" s="11">
        <v>4053503</v>
      </c>
      <c r="G115" s="11">
        <v>4803301</v>
      </c>
      <c r="H115" s="29">
        <v>84.38994349927269</v>
      </c>
      <c r="I115" s="51">
        <v>2437370</v>
      </c>
      <c r="J115" s="16">
        <v>2959163</v>
      </c>
      <c r="K115" s="30">
        <v>82.36687198373323</v>
      </c>
      <c r="L115" s="51">
        <v>1616133</v>
      </c>
      <c r="M115" s="16">
        <v>1844138</v>
      </c>
      <c r="N115" s="31">
        <v>87.63622895900414</v>
      </c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17" t="s">
        <v>143</v>
      </c>
      <c r="C116" s="55" t="s">
        <v>144</v>
      </c>
      <c r="D116" s="55"/>
      <c r="F116" s="11">
        <v>242595</v>
      </c>
      <c r="G116" s="11">
        <v>240434</v>
      </c>
      <c r="H116" s="29">
        <v>100.89879135230457</v>
      </c>
      <c r="I116" s="51">
        <v>79528</v>
      </c>
      <c r="J116" s="16">
        <v>81853</v>
      </c>
      <c r="K116" s="30">
        <v>97.15954210597046</v>
      </c>
      <c r="L116" s="51">
        <v>163067</v>
      </c>
      <c r="M116" s="16">
        <v>158581</v>
      </c>
      <c r="N116" s="31">
        <v>102.82883825931228</v>
      </c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17" t="s">
        <v>141</v>
      </c>
      <c r="C117" s="55" t="s">
        <v>145</v>
      </c>
      <c r="D117" s="55"/>
      <c r="F117" s="11">
        <v>33535</v>
      </c>
      <c r="G117" s="11">
        <v>42895</v>
      </c>
      <c r="H117" s="29">
        <v>78.17927497377318</v>
      </c>
      <c r="I117" s="51">
        <v>0</v>
      </c>
      <c r="J117" s="16">
        <v>0</v>
      </c>
      <c r="K117" s="30">
        <v>0</v>
      </c>
      <c r="L117" s="51">
        <v>33535</v>
      </c>
      <c r="M117" s="16">
        <v>42895</v>
      </c>
      <c r="N117" s="31">
        <v>78.17927497377318</v>
      </c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17" t="s">
        <v>146</v>
      </c>
      <c r="C118" s="55" t="s">
        <v>147</v>
      </c>
      <c r="D118" s="55"/>
      <c r="F118" s="11">
        <v>241915</v>
      </c>
      <c r="G118" s="11">
        <v>254609</v>
      </c>
      <c r="H118" s="29">
        <v>95.01431606895278</v>
      </c>
      <c r="I118" s="51">
        <v>78901</v>
      </c>
      <c r="J118" s="16">
        <v>84260</v>
      </c>
      <c r="K118" s="30">
        <v>93.63992404462378</v>
      </c>
      <c r="L118" s="51">
        <v>163014</v>
      </c>
      <c r="M118" s="16">
        <v>170349</v>
      </c>
      <c r="N118" s="31">
        <v>95.6941338076537</v>
      </c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17" t="s">
        <v>148</v>
      </c>
      <c r="C119" s="55" t="s">
        <v>149</v>
      </c>
      <c r="D119" s="55"/>
      <c r="F119" s="11">
        <v>3305</v>
      </c>
      <c r="G119" s="11">
        <v>2233</v>
      </c>
      <c r="H119" s="29">
        <v>148.00716524854457</v>
      </c>
      <c r="I119" s="51">
        <v>955</v>
      </c>
      <c r="J119" s="16">
        <v>1002</v>
      </c>
      <c r="K119" s="30">
        <v>95.30938123752495</v>
      </c>
      <c r="L119" s="51">
        <v>2350</v>
      </c>
      <c r="M119" s="16">
        <v>1231</v>
      </c>
      <c r="N119" s="31">
        <v>190.9017059301381</v>
      </c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17" t="s">
        <v>150</v>
      </c>
      <c r="C120" s="55" t="s">
        <v>151</v>
      </c>
      <c r="D120" s="55"/>
      <c r="F120" s="11">
        <v>69574</v>
      </c>
      <c r="G120" s="11">
        <v>89123</v>
      </c>
      <c r="H120" s="29">
        <v>78.06514592192812</v>
      </c>
      <c r="I120" s="51">
        <v>43538</v>
      </c>
      <c r="J120" s="16">
        <v>45775</v>
      </c>
      <c r="K120" s="30">
        <v>95.11305297651556</v>
      </c>
      <c r="L120" s="51">
        <v>26036</v>
      </c>
      <c r="M120" s="16">
        <v>43348</v>
      </c>
      <c r="N120" s="31">
        <v>60.062747992986985</v>
      </c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17" t="s">
        <v>152</v>
      </c>
      <c r="C121" s="55" t="s">
        <v>153</v>
      </c>
      <c r="D121" s="55"/>
      <c r="F121" s="11">
        <v>17298</v>
      </c>
      <c r="G121" s="11">
        <v>14122</v>
      </c>
      <c r="H121" s="29">
        <v>122.48973233253079</v>
      </c>
      <c r="I121" s="51">
        <v>16935</v>
      </c>
      <c r="J121" s="16">
        <v>14062</v>
      </c>
      <c r="K121" s="30">
        <v>120.4309486559522</v>
      </c>
      <c r="L121" s="51">
        <v>363</v>
      </c>
      <c r="M121" s="16">
        <v>60</v>
      </c>
      <c r="N121" s="31">
        <v>605</v>
      </c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17" t="s">
        <v>154</v>
      </c>
      <c r="C122" s="55" t="s">
        <v>155</v>
      </c>
      <c r="D122" s="55"/>
      <c r="F122" s="11">
        <v>640636</v>
      </c>
      <c r="G122" s="11">
        <v>735629</v>
      </c>
      <c r="H122" s="29">
        <v>87.08683317269983</v>
      </c>
      <c r="I122" s="51">
        <v>355231</v>
      </c>
      <c r="J122" s="16">
        <v>388507</v>
      </c>
      <c r="K122" s="30">
        <v>91.4349033608146</v>
      </c>
      <c r="L122" s="51">
        <v>285405</v>
      </c>
      <c r="M122" s="16">
        <v>347122</v>
      </c>
      <c r="N122" s="31">
        <v>82.22037208819954</v>
      </c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17" t="s">
        <v>156</v>
      </c>
      <c r="C123" s="55" t="s">
        <v>157</v>
      </c>
      <c r="D123" s="55"/>
      <c r="F123" s="11">
        <v>1031487</v>
      </c>
      <c r="G123" s="11">
        <v>1098418</v>
      </c>
      <c r="H123" s="29">
        <v>93.90660021958853</v>
      </c>
      <c r="I123" s="51">
        <v>836010</v>
      </c>
      <c r="J123" s="16">
        <v>878651</v>
      </c>
      <c r="K123" s="30">
        <v>95.14699237808868</v>
      </c>
      <c r="L123" s="51">
        <v>195477</v>
      </c>
      <c r="M123" s="16">
        <v>219767</v>
      </c>
      <c r="N123" s="31">
        <v>88.94738518521889</v>
      </c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17" t="s">
        <v>158</v>
      </c>
      <c r="C124" s="55" t="s">
        <v>159</v>
      </c>
      <c r="D124" s="55"/>
      <c r="F124" s="11">
        <v>326981</v>
      </c>
      <c r="G124" s="11">
        <v>343365</v>
      </c>
      <c r="H124" s="29">
        <v>95.22840126396109</v>
      </c>
      <c r="I124" s="51">
        <v>127850</v>
      </c>
      <c r="J124" s="16">
        <v>165336</v>
      </c>
      <c r="K124" s="30">
        <v>77.32738181642232</v>
      </c>
      <c r="L124" s="51">
        <v>199131</v>
      </c>
      <c r="M124" s="16">
        <v>178029</v>
      </c>
      <c r="N124" s="31">
        <v>111.85312505265996</v>
      </c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17" t="s">
        <v>160</v>
      </c>
      <c r="C125" s="55" t="s">
        <v>161</v>
      </c>
      <c r="D125" s="55"/>
      <c r="F125" s="11">
        <v>1446177</v>
      </c>
      <c r="G125" s="11">
        <v>1982473</v>
      </c>
      <c r="H125" s="29">
        <v>72.94813094554125</v>
      </c>
      <c r="I125" s="51">
        <v>898422</v>
      </c>
      <c r="J125" s="16">
        <v>1299717</v>
      </c>
      <c r="K125" s="30">
        <v>69.1244324726075</v>
      </c>
      <c r="L125" s="51">
        <v>547755</v>
      </c>
      <c r="M125" s="16">
        <v>682756</v>
      </c>
      <c r="N125" s="31">
        <v>80.22705036645596</v>
      </c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12" t="s">
        <v>162</v>
      </c>
      <c r="B126" s="55" t="s">
        <v>163</v>
      </c>
      <c r="C126" s="55"/>
      <c r="D126" s="56"/>
      <c r="F126" s="11">
        <v>418</v>
      </c>
      <c r="G126" s="11">
        <v>2187</v>
      </c>
      <c r="H126" s="29">
        <v>19.11294010059442</v>
      </c>
      <c r="I126" s="51">
        <v>418</v>
      </c>
      <c r="J126" s="16">
        <v>2187</v>
      </c>
      <c r="K126" s="30">
        <v>19.11294010059442</v>
      </c>
      <c r="L126" s="51">
        <v>0</v>
      </c>
      <c r="M126" s="16">
        <v>0</v>
      </c>
      <c r="N126" s="31">
        <v>0</v>
      </c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9.5" customHeight="1">
      <c r="A127" s="12" t="s">
        <v>164</v>
      </c>
      <c r="B127" s="61" t="s">
        <v>289</v>
      </c>
      <c r="C127" s="61"/>
      <c r="D127" s="56"/>
      <c r="E127" s="28"/>
      <c r="F127" s="11">
        <v>198161</v>
      </c>
      <c r="G127" s="11">
        <v>222212</v>
      </c>
      <c r="H127" s="29">
        <v>89.17655212139759</v>
      </c>
      <c r="I127" s="51">
        <v>53141</v>
      </c>
      <c r="J127" s="16">
        <v>80784</v>
      </c>
      <c r="K127" s="30">
        <v>65.78159041394336</v>
      </c>
      <c r="L127" s="51">
        <v>145020</v>
      </c>
      <c r="M127" s="16">
        <v>141428</v>
      </c>
      <c r="N127" s="31">
        <v>102.53980824164945</v>
      </c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17" t="s">
        <v>164</v>
      </c>
      <c r="C128" s="55" t="s">
        <v>165</v>
      </c>
      <c r="D128" s="55"/>
      <c r="F128" s="11">
        <v>5683</v>
      </c>
      <c r="G128" s="11">
        <v>5811</v>
      </c>
      <c r="H128" s="29">
        <v>97.79728101875753</v>
      </c>
      <c r="I128" s="51">
        <v>4068</v>
      </c>
      <c r="J128" s="16">
        <v>5293</v>
      </c>
      <c r="K128" s="30">
        <v>76.85622520309843</v>
      </c>
      <c r="L128" s="51">
        <v>1615</v>
      </c>
      <c r="M128" s="16">
        <v>518</v>
      </c>
      <c r="N128" s="31">
        <v>311.7760617760618</v>
      </c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17" t="s">
        <v>166</v>
      </c>
      <c r="C129" s="55" t="s">
        <v>167</v>
      </c>
      <c r="D129" s="55"/>
      <c r="F129" s="11">
        <v>121408</v>
      </c>
      <c r="G129" s="11">
        <v>146696</v>
      </c>
      <c r="H129" s="29">
        <v>82.76162949228336</v>
      </c>
      <c r="I129" s="51">
        <v>26822</v>
      </c>
      <c r="J129" s="16">
        <v>51744</v>
      </c>
      <c r="K129" s="30">
        <v>51.83596165739023</v>
      </c>
      <c r="L129" s="51">
        <v>94586</v>
      </c>
      <c r="M129" s="16">
        <v>94952</v>
      </c>
      <c r="N129" s="31">
        <v>99.6145420844216</v>
      </c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17" t="s">
        <v>168</v>
      </c>
      <c r="C130" s="55" t="s">
        <v>169</v>
      </c>
      <c r="D130" s="55"/>
      <c r="F130" s="11">
        <v>55820</v>
      </c>
      <c r="G130" s="11">
        <v>58124</v>
      </c>
      <c r="H130" s="29">
        <v>96.03606083545523</v>
      </c>
      <c r="I130" s="51">
        <v>15551</v>
      </c>
      <c r="J130" s="16">
        <v>16964</v>
      </c>
      <c r="K130" s="30">
        <v>91.6705965574157</v>
      </c>
      <c r="L130" s="51">
        <v>40269</v>
      </c>
      <c r="M130" s="16">
        <v>41160</v>
      </c>
      <c r="N130" s="31">
        <v>97.83527696793003</v>
      </c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9.5" customHeight="1">
      <c r="A131" s="17" t="s">
        <v>170</v>
      </c>
      <c r="C131" s="61" t="s">
        <v>290</v>
      </c>
      <c r="D131" s="61"/>
      <c r="F131" s="11">
        <v>15250</v>
      </c>
      <c r="G131" s="11">
        <v>11581</v>
      </c>
      <c r="H131" s="29">
        <v>131.6812019687419</v>
      </c>
      <c r="I131" s="51">
        <v>6700</v>
      </c>
      <c r="J131" s="16">
        <v>6783</v>
      </c>
      <c r="K131" s="30">
        <v>98.77635264632168</v>
      </c>
      <c r="L131" s="51">
        <v>8550</v>
      </c>
      <c r="M131" s="16">
        <v>4798</v>
      </c>
      <c r="N131" s="31">
        <v>178.19924968736973</v>
      </c>
      <c r="P131" s="9"/>
      <c r="Q131" s="9"/>
      <c r="R131" s="9"/>
      <c r="S131" s="9"/>
      <c r="T131" s="9"/>
      <c r="U131" s="9"/>
      <c r="V131" s="9"/>
      <c r="W131" s="9"/>
      <c r="X131" s="9"/>
    </row>
    <row r="132" spans="1:14" s="9" customFormat="1" ht="9.75" customHeight="1">
      <c r="A132" s="18"/>
      <c r="B132" s="57" t="s">
        <v>291</v>
      </c>
      <c r="C132" s="57"/>
      <c r="D132" s="14"/>
      <c r="E132" s="8"/>
      <c r="F132" s="11">
        <v>319251</v>
      </c>
      <c r="G132" s="11">
        <v>291233</v>
      </c>
      <c r="H132" s="29">
        <v>109.62047570158602</v>
      </c>
      <c r="I132" s="50">
        <v>68602</v>
      </c>
      <c r="J132" s="11">
        <v>65940</v>
      </c>
      <c r="K132" s="47">
        <v>104.03700333636638</v>
      </c>
      <c r="L132" s="50">
        <v>250649</v>
      </c>
      <c r="M132" s="11">
        <v>225293</v>
      </c>
      <c r="N132" s="47">
        <v>111.25467724252418</v>
      </c>
    </row>
    <row r="133" spans="1:24" ht="9.75" customHeight="1">
      <c r="A133" s="12" t="s">
        <v>171</v>
      </c>
      <c r="B133" s="55" t="s">
        <v>172</v>
      </c>
      <c r="C133" s="55"/>
      <c r="D133" s="56"/>
      <c r="F133" s="11">
        <v>204372</v>
      </c>
      <c r="G133" s="11">
        <v>183305</v>
      </c>
      <c r="H133" s="29">
        <v>111.49286707945774</v>
      </c>
      <c r="I133" s="51">
        <v>4256</v>
      </c>
      <c r="J133" s="16">
        <v>2030</v>
      </c>
      <c r="K133" s="30">
        <v>209.6551724137931</v>
      </c>
      <c r="L133" s="51">
        <v>200116</v>
      </c>
      <c r="M133" s="16">
        <v>181275</v>
      </c>
      <c r="N133" s="31">
        <v>110.39360088263687</v>
      </c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12" t="s">
        <v>173</v>
      </c>
      <c r="B134" s="55" t="s">
        <v>174</v>
      </c>
      <c r="C134" s="55"/>
      <c r="D134" s="56"/>
      <c r="F134" s="11">
        <v>0</v>
      </c>
      <c r="G134" s="11">
        <v>73</v>
      </c>
      <c r="H134" s="29">
        <v>0</v>
      </c>
      <c r="I134" s="51">
        <v>0</v>
      </c>
      <c r="J134" s="16">
        <v>0</v>
      </c>
      <c r="K134" s="30">
        <v>0</v>
      </c>
      <c r="L134" s="51">
        <v>0</v>
      </c>
      <c r="M134" s="16">
        <v>73</v>
      </c>
      <c r="N134" s="31">
        <v>0</v>
      </c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12" t="s">
        <v>175</v>
      </c>
      <c r="B135" s="55" t="s">
        <v>176</v>
      </c>
      <c r="C135" s="55"/>
      <c r="D135" s="56"/>
      <c r="F135" s="11">
        <v>1905</v>
      </c>
      <c r="G135" s="11">
        <v>0</v>
      </c>
      <c r="H135" s="29" t="s">
        <v>306</v>
      </c>
      <c r="I135" s="51">
        <v>0</v>
      </c>
      <c r="J135" s="16">
        <v>0</v>
      </c>
      <c r="K135" s="30">
        <v>0</v>
      </c>
      <c r="L135" s="51">
        <v>1905</v>
      </c>
      <c r="M135" s="16">
        <v>0</v>
      </c>
      <c r="N135" s="31" t="s">
        <v>306</v>
      </c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12" t="s">
        <v>177</v>
      </c>
      <c r="B136" s="55" t="s">
        <v>178</v>
      </c>
      <c r="C136" s="55"/>
      <c r="D136" s="56"/>
      <c r="F136" s="11">
        <v>0</v>
      </c>
      <c r="G136" s="11">
        <v>70</v>
      </c>
      <c r="H136" s="29">
        <v>0</v>
      </c>
      <c r="I136" s="51">
        <v>0</v>
      </c>
      <c r="J136" s="16">
        <v>0</v>
      </c>
      <c r="K136" s="30">
        <v>0</v>
      </c>
      <c r="L136" s="51">
        <v>0</v>
      </c>
      <c r="M136" s="16">
        <v>70</v>
      </c>
      <c r="N136" s="31">
        <v>0</v>
      </c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12" t="s">
        <v>179</v>
      </c>
      <c r="B137" s="55" t="s">
        <v>180</v>
      </c>
      <c r="C137" s="55"/>
      <c r="D137" s="56"/>
      <c r="F137" s="11">
        <v>44460</v>
      </c>
      <c r="G137" s="11">
        <v>36065</v>
      </c>
      <c r="H137" s="29">
        <v>123.2774157770692</v>
      </c>
      <c r="I137" s="51">
        <v>7981</v>
      </c>
      <c r="J137" s="16">
        <v>7971</v>
      </c>
      <c r="K137" s="30">
        <v>100.12545477355413</v>
      </c>
      <c r="L137" s="51">
        <v>36479</v>
      </c>
      <c r="M137" s="16">
        <v>28094</v>
      </c>
      <c r="N137" s="31">
        <v>129.84623051185307</v>
      </c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12" t="s">
        <v>181</v>
      </c>
      <c r="B138" s="55" t="s">
        <v>182</v>
      </c>
      <c r="C138" s="55"/>
      <c r="D138" s="56"/>
      <c r="F138" s="11">
        <v>1015</v>
      </c>
      <c r="G138" s="11">
        <v>3716</v>
      </c>
      <c r="H138" s="29">
        <v>27.314316469321852</v>
      </c>
      <c r="I138" s="51">
        <v>10</v>
      </c>
      <c r="J138" s="16">
        <v>500</v>
      </c>
      <c r="K138" s="30">
        <v>2</v>
      </c>
      <c r="L138" s="51">
        <v>1005</v>
      </c>
      <c r="M138" s="16">
        <v>3216</v>
      </c>
      <c r="N138" s="31">
        <v>31.25</v>
      </c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12" t="s">
        <v>183</v>
      </c>
      <c r="B139" s="55" t="s">
        <v>184</v>
      </c>
      <c r="C139" s="55"/>
      <c r="D139" s="56"/>
      <c r="F139" s="11">
        <v>67499</v>
      </c>
      <c r="G139" s="11">
        <v>68004</v>
      </c>
      <c r="H139" s="29">
        <v>99.25739662372801</v>
      </c>
      <c r="I139" s="51">
        <v>56355</v>
      </c>
      <c r="J139" s="16">
        <v>55439</v>
      </c>
      <c r="K139" s="30">
        <v>101.65226645502263</v>
      </c>
      <c r="L139" s="51">
        <v>11144</v>
      </c>
      <c r="M139" s="16">
        <v>12565</v>
      </c>
      <c r="N139" s="31">
        <v>88.6908077994429</v>
      </c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17" t="s">
        <v>183</v>
      </c>
      <c r="C140" s="55" t="s">
        <v>184</v>
      </c>
      <c r="D140" s="55"/>
      <c r="F140" s="11">
        <v>11222</v>
      </c>
      <c r="G140" s="11">
        <v>12565</v>
      </c>
      <c r="H140" s="29">
        <v>89.31157978511739</v>
      </c>
      <c r="I140" s="51">
        <v>78</v>
      </c>
      <c r="J140" s="16">
        <v>0</v>
      </c>
      <c r="K140" s="30" t="s">
        <v>306</v>
      </c>
      <c r="L140" s="51">
        <v>11144</v>
      </c>
      <c r="M140" s="16">
        <v>12565</v>
      </c>
      <c r="N140" s="31">
        <v>88.6908077994429</v>
      </c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17" t="s">
        <v>185</v>
      </c>
      <c r="C141" s="55" t="s">
        <v>186</v>
      </c>
      <c r="D141" s="55"/>
      <c r="F141" s="11">
        <v>56277</v>
      </c>
      <c r="G141" s="11">
        <v>55439</v>
      </c>
      <c r="H141" s="29">
        <v>101.51157127653818</v>
      </c>
      <c r="I141" s="51">
        <v>56277</v>
      </c>
      <c r="J141" s="16">
        <v>55439</v>
      </c>
      <c r="K141" s="30">
        <v>101.51157127653818</v>
      </c>
      <c r="L141" s="51">
        <v>0</v>
      </c>
      <c r="M141" s="16">
        <v>0</v>
      </c>
      <c r="N141" s="31">
        <v>0</v>
      </c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12" t="s">
        <v>187</v>
      </c>
      <c r="B142" s="55" t="s">
        <v>188</v>
      </c>
      <c r="C142" s="55"/>
      <c r="D142" s="56"/>
      <c r="F142" s="11">
        <v>0</v>
      </c>
      <c r="G142" s="11">
        <v>0</v>
      </c>
      <c r="H142" s="29">
        <v>0</v>
      </c>
      <c r="I142" s="51">
        <v>0</v>
      </c>
      <c r="J142" s="16">
        <v>0</v>
      </c>
      <c r="K142" s="30">
        <v>0</v>
      </c>
      <c r="L142" s="51">
        <v>0</v>
      </c>
      <c r="M142" s="16">
        <v>0</v>
      </c>
      <c r="N142" s="31">
        <v>0</v>
      </c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12" t="s">
        <v>189</v>
      </c>
      <c r="B143" s="55" t="s">
        <v>190</v>
      </c>
      <c r="C143" s="55"/>
      <c r="D143" s="56"/>
      <c r="F143" s="11">
        <v>0</v>
      </c>
      <c r="G143" s="11">
        <v>0</v>
      </c>
      <c r="H143" s="29">
        <v>0</v>
      </c>
      <c r="I143" s="51">
        <v>0</v>
      </c>
      <c r="J143" s="16">
        <v>0</v>
      </c>
      <c r="K143" s="30">
        <v>0</v>
      </c>
      <c r="L143" s="51">
        <v>0</v>
      </c>
      <c r="M143" s="16">
        <v>0</v>
      </c>
      <c r="N143" s="31">
        <v>0</v>
      </c>
      <c r="P143" s="9"/>
      <c r="Q143" s="9"/>
      <c r="R143" s="9"/>
      <c r="S143" s="9"/>
      <c r="T143" s="9"/>
      <c r="U143" s="9"/>
      <c r="V143" s="9"/>
      <c r="W143" s="9"/>
      <c r="X143" s="9"/>
    </row>
    <row r="144" spans="1:14" s="9" customFormat="1" ht="9.75" customHeight="1">
      <c r="A144" s="18"/>
      <c r="B144" s="57" t="s">
        <v>292</v>
      </c>
      <c r="C144" s="57"/>
      <c r="D144" s="14"/>
      <c r="E144" s="8"/>
      <c r="F144" s="11">
        <v>520673</v>
      </c>
      <c r="G144" s="11">
        <v>238127</v>
      </c>
      <c r="H144" s="29">
        <v>218.6534916242173</v>
      </c>
      <c r="I144" s="50">
        <v>7354</v>
      </c>
      <c r="J144" s="11">
        <v>308</v>
      </c>
      <c r="K144" s="47" t="s">
        <v>307</v>
      </c>
      <c r="L144" s="50">
        <v>513319</v>
      </c>
      <c r="M144" s="11">
        <v>237819</v>
      </c>
      <c r="N144" s="47">
        <v>215.84440267598467</v>
      </c>
    </row>
    <row r="145" spans="1:24" ht="9.75" customHeight="1">
      <c r="A145" s="12" t="s">
        <v>191</v>
      </c>
      <c r="B145" s="55" t="s">
        <v>192</v>
      </c>
      <c r="C145" s="55"/>
      <c r="D145" s="56"/>
      <c r="F145" s="11">
        <v>24078</v>
      </c>
      <c r="G145" s="11">
        <v>9836</v>
      </c>
      <c r="H145" s="29">
        <v>244.7946319642131</v>
      </c>
      <c r="I145" s="51">
        <v>0</v>
      </c>
      <c r="J145" s="16">
        <v>0</v>
      </c>
      <c r="K145" s="30">
        <v>0</v>
      </c>
      <c r="L145" s="51">
        <v>24078</v>
      </c>
      <c r="M145" s="16">
        <v>9836</v>
      </c>
      <c r="N145" s="31">
        <v>244.7946319642131</v>
      </c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12" t="s">
        <v>193</v>
      </c>
      <c r="B146" s="55" t="s">
        <v>194</v>
      </c>
      <c r="C146" s="55"/>
      <c r="D146" s="56"/>
      <c r="F146" s="11">
        <v>4274</v>
      </c>
      <c r="G146" s="11">
        <v>15658</v>
      </c>
      <c r="H146" s="29">
        <v>27.295950951590243</v>
      </c>
      <c r="I146" s="51">
        <v>0</v>
      </c>
      <c r="J146" s="16">
        <v>0</v>
      </c>
      <c r="K146" s="30">
        <v>0</v>
      </c>
      <c r="L146" s="51">
        <v>4274</v>
      </c>
      <c r="M146" s="16">
        <v>15658</v>
      </c>
      <c r="N146" s="31">
        <v>27.295950951590243</v>
      </c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12" t="s">
        <v>195</v>
      </c>
      <c r="B147" s="62" t="s">
        <v>196</v>
      </c>
      <c r="C147" s="62"/>
      <c r="D147" s="58"/>
      <c r="F147" s="11">
        <v>1992</v>
      </c>
      <c r="G147" s="11">
        <v>327</v>
      </c>
      <c r="H147" s="29">
        <v>609.1743119266055</v>
      </c>
      <c r="I147" s="51">
        <v>0</v>
      </c>
      <c r="J147" s="16">
        <v>0</v>
      </c>
      <c r="K147" s="30">
        <v>0</v>
      </c>
      <c r="L147" s="51">
        <v>1992</v>
      </c>
      <c r="M147" s="16">
        <v>327</v>
      </c>
      <c r="N147" s="31">
        <v>609.1743119266055</v>
      </c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12" t="s">
        <v>197</v>
      </c>
      <c r="B148" s="55" t="s">
        <v>198</v>
      </c>
      <c r="C148" s="55"/>
      <c r="D148" s="56"/>
      <c r="F148" s="11">
        <v>346469</v>
      </c>
      <c r="G148" s="11">
        <v>180527</v>
      </c>
      <c r="H148" s="29">
        <v>191.92087610163577</v>
      </c>
      <c r="I148" s="51">
        <v>0</v>
      </c>
      <c r="J148" s="16">
        <v>0</v>
      </c>
      <c r="K148" s="30">
        <v>0</v>
      </c>
      <c r="L148" s="51">
        <v>346469</v>
      </c>
      <c r="M148" s="16">
        <v>180527</v>
      </c>
      <c r="N148" s="31">
        <v>191.92087610163577</v>
      </c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12" t="s">
        <v>199</v>
      </c>
      <c r="B149" s="55" t="s">
        <v>200</v>
      </c>
      <c r="C149" s="55"/>
      <c r="D149" s="56"/>
      <c r="F149" s="11">
        <v>34258</v>
      </c>
      <c r="G149" s="11">
        <v>22335</v>
      </c>
      <c r="H149" s="29">
        <v>153.3825833892993</v>
      </c>
      <c r="I149" s="51">
        <v>50</v>
      </c>
      <c r="J149" s="16">
        <v>30</v>
      </c>
      <c r="K149" s="30">
        <v>166.66666666666669</v>
      </c>
      <c r="L149" s="51">
        <v>34208</v>
      </c>
      <c r="M149" s="16">
        <v>22305</v>
      </c>
      <c r="N149" s="31">
        <v>153.36471643129343</v>
      </c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12" t="s">
        <v>201</v>
      </c>
      <c r="B150" s="55" t="s">
        <v>202</v>
      </c>
      <c r="C150" s="55"/>
      <c r="D150" s="56"/>
      <c r="F150" s="11">
        <v>10309</v>
      </c>
      <c r="G150" s="11">
        <v>5217</v>
      </c>
      <c r="H150" s="29">
        <v>197.60398696568907</v>
      </c>
      <c r="I150" s="51">
        <v>7304</v>
      </c>
      <c r="J150" s="16">
        <v>0</v>
      </c>
      <c r="K150" s="30" t="s">
        <v>306</v>
      </c>
      <c r="L150" s="51">
        <v>3005</v>
      </c>
      <c r="M150" s="16">
        <v>5217</v>
      </c>
      <c r="N150" s="31">
        <v>57.60015334483419</v>
      </c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12" t="s">
        <v>203</v>
      </c>
      <c r="B151" s="55" t="s">
        <v>204</v>
      </c>
      <c r="C151" s="55"/>
      <c r="D151" s="56"/>
      <c r="F151" s="11">
        <v>96389</v>
      </c>
      <c r="G151" s="11">
        <v>470</v>
      </c>
      <c r="H151" s="29" t="s">
        <v>307</v>
      </c>
      <c r="I151" s="51">
        <v>0</v>
      </c>
      <c r="J151" s="16">
        <v>199</v>
      </c>
      <c r="K151" s="30">
        <v>0</v>
      </c>
      <c r="L151" s="51">
        <v>96389</v>
      </c>
      <c r="M151" s="16">
        <v>271</v>
      </c>
      <c r="N151" s="31" t="s">
        <v>307</v>
      </c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12" t="s">
        <v>205</v>
      </c>
      <c r="B152" s="55" t="s">
        <v>206</v>
      </c>
      <c r="C152" s="55"/>
      <c r="D152" s="56"/>
      <c r="F152" s="11">
        <v>2904</v>
      </c>
      <c r="G152" s="11">
        <v>3757</v>
      </c>
      <c r="H152" s="29">
        <v>77.29571466595688</v>
      </c>
      <c r="I152" s="51">
        <v>0</v>
      </c>
      <c r="J152" s="16">
        <v>79</v>
      </c>
      <c r="K152" s="30">
        <v>0</v>
      </c>
      <c r="L152" s="51">
        <v>2904</v>
      </c>
      <c r="M152" s="16">
        <v>3678</v>
      </c>
      <c r="N152" s="31">
        <v>78.95595432300163</v>
      </c>
      <c r="P152" s="9"/>
      <c r="Q152" s="9"/>
      <c r="R152" s="9"/>
      <c r="S152" s="9"/>
      <c r="T152" s="9"/>
      <c r="U152" s="9"/>
      <c r="V152" s="9"/>
      <c r="W152" s="9"/>
      <c r="X152" s="9"/>
    </row>
    <row r="153" spans="1:14" s="9" customFormat="1" ht="9.75" customHeight="1">
      <c r="A153" s="18"/>
      <c r="B153" s="57" t="s">
        <v>293</v>
      </c>
      <c r="C153" s="57"/>
      <c r="D153" s="14"/>
      <c r="E153" s="8"/>
      <c r="F153" s="11">
        <v>4031404</v>
      </c>
      <c r="G153" s="11">
        <v>4017839</v>
      </c>
      <c r="H153" s="29">
        <v>100.33761930231648</v>
      </c>
      <c r="I153" s="50">
        <v>3890040</v>
      </c>
      <c r="J153" s="11">
        <v>3882956</v>
      </c>
      <c r="K153" s="47">
        <v>100.18243832791308</v>
      </c>
      <c r="L153" s="50">
        <v>141364</v>
      </c>
      <c r="M153" s="11">
        <v>134883</v>
      </c>
      <c r="N153" s="47">
        <v>104.80490499173358</v>
      </c>
    </row>
    <row r="154" spans="1:24" ht="9.75" customHeight="1">
      <c r="A154" s="12" t="s">
        <v>207</v>
      </c>
      <c r="B154" s="55" t="s">
        <v>208</v>
      </c>
      <c r="C154" s="55"/>
      <c r="D154" s="56"/>
      <c r="F154" s="11">
        <v>1390849</v>
      </c>
      <c r="G154" s="11">
        <v>1221764</v>
      </c>
      <c r="H154" s="29">
        <v>113.83941579552189</v>
      </c>
      <c r="I154" s="51">
        <v>1320685</v>
      </c>
      <c r="J154" s="16">
        <v>1155289</v>
      </c>
      <c r="K154" s="30">
        <v>114.31641779675907</v>
      </c>
      <c r="L154" s="51">
        <v>70164</v>
      </c>
      <c r="M154" s="16">
        <v>66475</v>
      </c>
      <c r="N154" s="31">
        <v>105.54945468221135</v>
      </c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12" t="s">
        <v>209</v>
      </c>
      <c r="B155" s="55" t="s">
        <v>210</v>
      </c>
      <c r="C155" s="55"/>
      <c r="D155" s="56"/>
      <c r="F155" s="11">
        <v>269238</v>
      </c>
      <c r="G155" s="11">
        <v>252212</v>
      </c>
      <c r="H155" s="29">
        <v>106.75067007120992</v>
      </c>
      <c r="I155" s="51">
        <v>230282</v>
      </c>
      <c r="J155" s="16">
        <v>216353</v>
      </c>
      <c r="K155" s="30">
        <v>106.43808960356453</v>
      </c>
      <c r="L155" s="51">
        <v>38956</v>
      </c>
      <c r="M155" s="16">
        <v>35859</v>
      </c>
      <c r="N155" s="31">
        <v>108.63660447865252</v>
      </c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12" t="s">
        <v>211</v>
      </c>
      <c r="B156" s="55" t="s">
        <v>212</v>
      </c>
      <c r="C156" s="55"/>
      <c r="D156" s="56"/>
      <c r="F156" s="11">
        <v>52338</v>
      </c>
      <c r="G156" s="11">
        <v>60628</v>
      </c>
      <c r="H156" s="29">
        <v>86.32644982516328</v>
      </c>
      <c r="I156" s="51">
        <v>50033</v>
      </c>
      <c r="J156" s="16">
        <v>57718</v>
      </c>
      <c r="K156" s="30">
        <v>86.68526282961989</v>
      </c>
      <c r="L156" s="51">
        <v>2305</v>
      </c>
      <c r="M156" s="16">
        <v>2910</v>
      </c>
      <c r="N156" s="31">
        <v>79.20962199312714</v>
      </c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12" t="s">
        <v>213</v>
      </c>
      <c r="B157" s="55" t="s">
        <v>214</v>
      </c>
      <c r="C157" s="55"/>
      <c r="D157" s="56"/>
      <c r="F157" s="11">
        <v>57641</v>
      </c>
      <c r="G157" s="11">
        <v>48858</v>
      </c>
      <c r="H157" s="29">
        <v>117.9765852061075</v>
      </c>
      <c r="I157" s="51">
        <v>53778</v>
      </c>
      <c r="J157" s="16">
        <v>47033</v>
      </c>
      <c r="K157" s="30">
        <v>114.34099462079817</v>
      </c>
      <c r="L157" s="51">
        <v>3863</v>
      </c>
      <c r="M157" s="16">
        <v>1825</v>
      </c>
      <c r="N157" s="31">
        <v>211.67123287671234</v>
      </c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17" t="s">
        <v>213</v>
      </c>
      <c r="C158" s="55" t="s">
        <v>215</v>
      </c>
      <c r="D158" s="55"/>
      <c r="F158" s="11">
        <v>29343</v>
      </c>
      <c r="G158" s="11">
        <v>33373</v>
      </c>
      <c r="H158" s="29">
        <v>87.92436999970036</v>
      </c>
      <c r="I158" s="51">
        <v>27043</v>
      </c>
      <c r="J158" s="16">
        <v>31548</v>
      </c>
      <c r="K158" s="30">
        <v>85.72017243565361</v>
      </c>
      <c r="L158" s="51">
        <v>2300</v>
      </c>
      <c r="M158" s="16">
        <v>1825</v>
      </c>
      <c r="N158" s="31">
        <v>126.02739726027397</v>
      </c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17" t="s">
        <v>216</v>
      </c>
      <c r="C159" s="55" t="s">
        <v>217</v>
      </c>
      <c r="D159" s="55"/>
      <c r="F159" s="11">
        <v>17</v>
      </c>
      <c r="G159" s="11">
        <v>0</v>
      </c>
      <c r="H159" s="29" t="s">
        <v>306</v>
      </c>
      <c r="I159" s="51">
        <v>0</v>
      </c>
      <c r="J159" s="16">
        <v>0</v>
      </c>
      <c r="K159" s="30">
        <v>0</v>
      </c>
      <c r="L159" s="51">
        <v>17</v>
      </c>
      <c r="M159" s="16">
        <v>0</v>
      </c>
      <c r="N159" s="31" t="s">
        <v>306</v>
      </c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17" t="s">
        <v>218</v>
      </c>
      <c r="C160" s="55" t="s">
        <v>294</v>
      </c>
      <c r="D160" s="55"/>
      <c r="F160" s="11">
        <v>0</v>
      </c>
      <c r="G160" s="11">
        <v>0</v>
      </c>
      <c r="H160" s="29">
        <v>0</v>
      </c>
      <c r="I160" s="51">
        <v>0</v>
      </c>
      <c r="J160" s="16">
        <v>0</v>
      </c>
      <c r="K160" s="30">
        <v>0</v>
      </c>
      <c r="L160" s="51">
        <v>0</v>
      </c>
      <c r="M160" s="16">
        <v>0</v>
      </c>
      <c r="N160" s="31">
        <v>0</v>
      </c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17" t="s">
        <v>219</v>
      </c>
      <c r="C161" s="55" t="s">
        <v>220</v>
      </c>
      <c r="D161" s="55"/>
      <c r="F161" s="11">
        <v>28281</v>
      </c>
      <c r="G161" s="11">
        <v>15485</v>
      </c>
      <c r="H161" s="29">
        <v>182.6348078785922</v>
      </c>
      <c r="I161" s="51">
        <v>26735</v>
      </c>
      <c r="J161" s="16">
        <v>15485</v>
      </c>
      <c r="K161" s="30">
        <v>172.65095253471102</v>
      </c>
      <c r="L161" s="51">
        <v>1546</v>
      </c>
      <c r="M161" s="16">
        <v>0</v>
      </c>
      <c r="N161" s="31" t="s">
        <v>306</v>
      </c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12" t="s">
        <v>216</v>
      </c>
      <c r="B162" s="55" t="s">
        <v>225</v>
      </c>
      <c r="C162" s="55"/>
      <c r="D162" s="56"/>
      <c r="F162" s="11">
        <v>2243919</v>
      </c>
      <c r="G162" s="11">
        <v>2419083</v>
      </c>
      <c r="H162" s="29">
        <v>92.75907440960066</v>
      </c>
      <c r="I162" s="51">
        <v>2226084</v>
      </c>
      <c r="J162" s="16">
        <v>2399140</v>
      </c>
      <c r="K162" s="30">
        <v>92.78674858490959</v>
      </c>
      <c r="L162" s="51">
        <v>17835</v>
      </c>
      <c r="M162" s="16">
        <v>19943</v>
      </c>
      <c r="N162" s="31">
        <v>89.42987514416086</v>
      </c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12" t="s">
        <v>221</v>
      </c>
      <c r="B163" s="55" t="s">
        <v>222</v>
      </c>
      <c r="C163" s="55"/>
      <c r="D163" s="56"/>
      <c r="F163" s="11">
        <v>9412</v>
      </c>
      <c r="G163" s="11">
        <v>5621</v>
      </c>
      <c r="H163" s="29">
        <v>167.44351538872087</v>
      </c>
      <c r="I163" s="51">
        <v>6288</v>
      </c>
      <c r="J163" s="16">
        <v>2524</v>
      </c>
      <c r="K163" s="30">
        <v>249.12836767036447</v>
      </c>
      <c r="L163" s="51">
        <v>3124</v>
      </c>
      <c r="M163" s="16">
        <v>3097</v>
      </c>
      <c r="N163" s="31">
        <v>100.87181143041653</v>
      </c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12" t="s">
        <v>223</v>
      </c>
      <c r="B164" s="55" t="s">
        <v>224</v>
      </c>
      <c r="C164" s="55"/>
      <c r="D164" s="56"/>
      <c r="F164" s="11">
        <v>8007</v>
      </c>
      <c r="G164" s="11">
        <v>9673</v>
      </c>
      <c r="H164" s="29">
        <v>82.77680140597539</v>
      </c>
      <c r="I164" s="51">
        <v>2890</v>
      </c>
      <c r="J164" s="16">
        <v>4899</v>
      </c>
      <c r="K164" s="30">
        <v>58.99163094509083</v>
      </c>
      <c r="L164" s="51">
        <v>5117</v>
      </c>
      <c r="M164" s="16">
        <v>4774</v>
      </c>
      <c r="N164" s="31">
        <v>107.18475073313782</v>
      </c>
      <c r="P164" s="9"/>
      <c r="Q164" s="9"/>
      <c r="R164" s="9"/>
      <c r="S164" s="9"/>
      <c r="T164" s="9"/>
      <c r="U164" s="9"/>
      <c r="V164" s="9"/>
      <c r="W164" s="9"/>
      <c r="X164" s="9"/>
    </row>
    <row r="165" spans="1:14" s="9" customFormat="1" ht="9.75" customHeight="1">
      <c r="A165" s="18"/>
      <c r="B165" s="57" t="s">
        <v>295</v>
      </c>
      <c r="C165" s="57"/>
      <c r="D165" s="14"/>
      <c r="E165" s="8"/>
      <c r="F165" s="11">
        <v>0</v>
      </c>
      <c r="G165" s="11">
        <v>0</v>
      </c>
      <c r="H165" s="29">
        <v>0</v>
      </c>
      <c r="I165" s="50">
        <v>0</v>
      </c>
      <c r="J165" s="11">
        <v>0</v>
      </c>
      <c r="K165" s="29">
        <v>0</v>
      </c>
      <c r="L165" s="50">
        <v>0</v>
      </c>
      <c r="M165" s="11">
        <v>0</v>
      </c>
      <c r="N165" s="46">
        <v>0</v>
      </c>
    </row>
    <row r="166" spans="6:24" ht="9.75" customHeight="1">
      <c r="F166" s="11"/>
      <c r="G166" s="11"/>
      <c r="H166" s="51"/>
      <c r="I166" s="51"/>
      <c r="J166" s="16"/>
      <c r="K166" s="30"/>
      <c r="L166" s="51"/>
      <c r="M166" s="16"/>
      <c r="N166" s="31"/>
      <c r="P166" s="9"/>
      <c r="Q166" s="9"/>
      <c r="R166" s="9"/>
      <c r="S166" s="9"/>
      <c r="T166" s="9"/>
      <c r="U166" s="9"/>
      <c r="V166" s="9"/>
      <c r="W166" s="9"/>
      <c r="X166" s="9"/>
    </row>
    <row r="167" spans="6:24" ht="9.75" customHeight="1">
      <c r="F167" s="11"/>
      <c r="G167" s="11"/>
      <c r="H167" s="51"/>
      <c r="I167" s="51"/>
      <c r="J167" s="16"/>
      <c r="K167" s="30"/>
      <c r="L167" s="51"/>
      <c r="M167" s="16"/>
      <c r="N167" s="31"/>
      <c r="P167" s="9"/>
      <c r="Q167" s="9"/>
      <c r="R167" s="9"/>
      <c r="S167" s="9"/>
      <c r="T167" s="9"/>
      <c r="U167" s="9"/>
      <c r="V167" s="9"/>
      <c r="W167" s="9"/>
      <c r="X167" s="9"/>
    </row>
    <row r="168" spans="6:24" ht="9.75" customHeight="1">
      <c r="F168" s="11"/>
      <c r="G168" s="11"/>
      <c r="H168" s="51"/>
      <c r="I168" s="51"/>
      <c r="J168" s="16"/>
      <c r="K168" s="30"/>
      <c r="L168" s="51"/>
      <c r="M168" s="16"/>
      <c r="N168" s="31"/>
      <c r="P168" s="9"/>
      <c r="Q168" s="9"/>
      <c r="R168" s="9"/>
      <c r="S168" s="9"/>
      <c r="T168" s="9"/>
      <c r="U168" s="9"/>
      <c r="V168" s="9"/>
      <c r="W168" s="9"/>
      <c r="X168" s="9"/>
    </row>
    <row r="169" spans="6:24" ht="9.75" customHeight="1">
      <c r="F169" s="11"/>
      <c r="G169" s="11"/>
      <c r="H169" s="51"/>
      <c r="I169" s="51"/>
      <c r="J169" s="16"/>
      <c r="K169" s="30"/>
      <c r="L169" s="51"/>
      <c r="M169" s="16"/>
      <c r="N169" s="31"/>
      <c r="P169" s="9"/>
      <c r="Q169" s="9"/>
      <c r="R169" s="9"/>
      <c r="S169" s="9"/>
      <c r="T169" s="9"/>
      <c r="U169" s="9"/>
      <c r="V169" s="9"/>
      <c r="W169" s="9"/>
      <c r="X169" s="9"/>
    </row>
    <row r="170" spans="6:24" ht="9.75" customHeight="1">
      <c r="F170" s="11"/>
      <c r="G170" s="11"/>
      <c r="H170" s="51"/>
      <c r="I170" s="51"/>
      <c r="J170" s="16"/>
      <c r="K170" s="30"/>
      <c r="L170" s="51"/>
      <c r="M170" s="16"/>
      <c r="N170" s="31"/>
      <c r="P170" s="9"/>
      <c r="Q170" s="9"/>
      <c r="R170" s="9"/>
      <c r="S170" s="9"/>
      <c r="T170" s="9"/>
      <c r="U170" s="9"/>
      <c r="V170" s="9"/>
      <c r="W170" s="9"/>
      <c r="X170" s="9"/>
    </row>
    <row r="171" spans="6:24" ht="9.75" customHeight="1">
      <c r="F171" s="11"/>
      <c r="G171" s="11"/>
      <c r="H171" s="51"/>
      <c r="I171" s="51"/>
      <c r="J171" s="16"/>
      <c r="K171" s="30"/>
      <c r="L171" s="51"/>
      <c r="M171" s="16"/>
      <c r="N171" s="31"/>
      <c r="P171" s="9"/>
      <c r="Q171" s="9"/>
      <c r="R171" s="9"/>
      <c r="S171" s="9"/>
      <c r="T171" s="9"/>
      <c r="U171" s="9"/>
      <c r="V171" s="9"/>
      <c r="W171" s="9"/>
      <c r="X171" s="9"/>
    </row>
    <row r="172" spans="1:14" ht="9.75" customHeight="1">
      <c r="A172" s="19"/>
      <c r="B172" s="20"/>
      <c r="C172" s="20"/>
      <c r="D172" s="20"/>
      <c r="E172" s="32"/>
      <c r="F172" s="33"/>
      <c r="G172" s="33"/>
      <c r="H172" s="52"/>
      <c r="I172" s="52"/>
      <c r="J172" s="22"/>
      <c r="K172" s="35"/>
      <c r="L172" s="52"/>
      <c r="M172" s="22"/>
      <c r="N172" s="36"/>
    </row>
  </sheetData>
  <sheetProtection/>
  <mergeCells count="169">
    <mergeCell ref="L3:N3"/>
    <mergeCell ref="A3:E4"/>
    <mergeCell ref="F3:H3"/>
    <mergeCell ref="I3:K3"/>
    <mergeCell ref="B56:D56"/>
    <mergeCell ref="C18:D18"/>
    <mergeCell ref="B32:D32"/>
    <mergeCell ref="B33:D33"/>
    <mergeCell ref="B34:D34"/>
    <mergeCell ref="C48:D48"/>
    <mergeCell ref="B22:D22"/>
    <mergeCell ref="B30:D30"/>
    <mergeCell ref="C63:D63"/>
    <mergeCell ref="B24:C24"/>
    <mergeCell ref="C46:D46"/>
    <mergeCell ref="B23:D23"/>
    <mergeCell ref="C47:D47"/>
    <mergeCell ref="B31:C31"/>
    <mergeCell ref="B40:D40"/>
    <mergeCell ref="C37:D37"/>
    <mergeCell ref="B58:D58"/>
    <mergeCell ref="C59:D59"/>
    <mergeCell ref="C60:D60"/>
    <mergeCell ref="B53:D53"/>
    <mergeCell ref="B57:D57"/>
    <mergeCell ref="B51:D51"/>
    <mergeCell ref="B52:D52"/>
    <mergeCell ref="C49:D49"/>
    <mergeCell ref="B133:D133"/>
    <mergeCell ref="C112:D112"/>
    <mergeCell ref="A90:E91"/>
    <mergeCell ref="C81:D81"/>
    <mergeCell ref="B132:C132"/>
    <mergeCell ref="C116:D116"/>
    <mergeCell ref="C72:D72"/>
    <mergeCell ref="B73:D73"/>
    <mergeCell ref="B74:D74"/>
    <mergeCell ref="L1:N2"/>
    <mergeCell ref="L88:N89"/>
    <mergeCell ref="F90:H90"/>
    <mergeCell ref="I90:K90"/>
    <mergeCell ref="L90:N90"/>
    <mergeCell ref="C61:D61"/>
    <mergeCell ref="C62:D62"/>
    <mergeCell ref="C64:D64"/>
    <mergeCell ref="C65:D65"/>
    <mergeCell ref="B39:D39"/>
    <mergeCell ref="B43:D43"/>
    <mergeCell ref="C117:D117"/>
    <mergeCell ref="C66:D66"/>
    <mergeCell ref="C118:D118"/>
    <mergeCell ref="C120:D120"/>
    <mergeCell ref="B127:D127"/>
    <mergeCell ref="C54:D54"/>
    <mergeCell ref="C76:D76"/>
    <mergeCell ref="C70:D70"/>
    <mergeCell ref="C71:D71"/>
    <mergeCell ref="B38:D38"/>
    <mergeCell ref="A88:K89"/>
    <mergeCell ref="C55:D55"/>
    <mergeCell ref="A1:K2"/>
    <mergeCell ref="B50:C50"/>
    <mergeCell ref="C11:D11"/>
    <mergeCell ref="C44:D44"/>
    <mergeCell ref="C45:D45"/>
    <mergeCell ref="B41:D41"/>
    <mergeCell ref="B42:D42"/>
    <mergeCell ref="B21:D21"/>
    <mergeCell ref="B35:D35"/>
    <mergeCell ref="B75:D75"/>
    <mergeCell ref="B5:C5"/>
    <mergeCell ref="B6:C6"/>
    <mergeCell ref="C67:D67"/>
    <mergeCell ref="C68:D68"/>
    <mergeCell ref="B20:D20"/>
    <mergeCell ref="B10:D10"/>
    <mergeCell ref="C69:D69"/>
    <mergeCell ref="C99:D99"/>
    <mergeCell ref="B92:C92"/>
    <mergeCell ref="B83:D83"/>
    <mergeCell ref="B84:D84"/>
    <mergeCell ref="B85:D85"/>
    <mergeCell ref="B86:D86"/>
    <mergeCell ref="C82:D82"/>
    <mergeCell ref="C98:D98"/>
    <mergeCell ref="C77:D77"/>
    <mergeCell ref="B94:D94"/>
    <mergeCell ref="B95:D95"/>
    <mergeCell ref="B96:D96"/>
    <mergeCell ref="B97:D97"/>
    <mergeCell ref="C80:D80"/>
    <mergeCell ref="C79:D79"/>
    <mergeCell ref="B78:D78"/>
    <mergeCell ref="B164:D164"/>
    <mergeCell ref="C140:D140"/>
    <mergeCell ref="C141:D141"/>
    <mergeCell ref="C128:D128"/>
    <mergeCell ref="C129:D129"/>
    <mergeCell ref="C130:D130"/>
    <mergeCell ref="C131:D131"/>
    <mergeCell ref="B146:D146"/>
    <mergeCell ref="B147:D147"/>
    <mergeCell ref="B139:D139"/>
    <mergeCell ref="B165:C165"/>
    <mergeCell ref="B7:D7"/>
    <mergeCell ref="B8:D8"/>
    <mergeCell ref="B9:D9"/>
    <mergeCell ref="B13:D13"/>
    <mergeCell ref="B16:D16"/>
    <mergeCell ref="B19:D19"/>
    <mergeCell ref="C103:D103"/>
    <mergeCell ref="B87:D87"/>
    <mergeCell ref="B93:D93"/>
    <mergeCell ref="C12:D12"/>
    <mergeCell ref="C36:D36"/>
    <mergeCell ref="B28:D28"/>
    <mergeCell ref="B26:D26"/>
    <mergeCell ref="B29:D29"/>
    <mergeCell ref="B25:D25"/>
    <mergeCell ref="B27:D27"/>
    <mergeCell ref="C14:D14"/>
    <mergeCell ref="C15:D15"/>
    <mergeCell ref="C17:D17"/>
    <mergeCell ref="C100:D100"/>
    <mergeCell ref="C102:D102"/>
    <mergeCell ref="C104:D104"/>
    <mergeCell ref="B101:D101"/>
    <mergeCell ref="B113:D113"/>
    <mergeCell ref="C110:D110"/>
    <mergeCell ref="C111:D111"/>
    <mergeCell ref="B108:D108"/>
    <mergeCell ref="B109:D109"/>
    <mergeCell ref="B107:D107"/>
    <mergeCell ref="C105:D105"/>
    <mergeCell ref="C106:D106"/>
    <mergeCell ref="B138:D138"/>
    <mergeCell ref="B114:D114"/>
    <mergeCell ref="B115:D115"/>
    <mergeCell ref="B126:D126"/>
    <mergeCell ref="C122:D122"/>
    <mergeCell ref="C123:D123"/>
    <mergeCell ref="C124:D124"/>
    <mergeCell ref="C125:D125"/>
    <mergeCell ref="C121:D121"/>
    <mergeCell ref="C119:D119"/>
    <mergeCell ref="B145:D145"/>
    <mergeCell ref="B136:D136"/>
    <mergeCell ref="B144:C144"/>
    <mergeCell ref="B134:D134"/>
    <mergeCell ref="B135:D135"/>
    <mergeCell ref="B142:D142"/>
    <mergeCell ref="B143:D143"/>
    <mergeCell ref="B137:D137"/>
    <mergeCell ref="B152:D152"/>
    <mergeCell ref="B154:D154"/>
    <mergeCell ref="B155:D155"/>
    <mergeCell ref="B153:C153"/>
    <mergeCell ref="B148:D148"/>
    <mergeCell ref="B149:D149"/>
    <mergeCell ref="B150:D150"/>
    <mergeCell ref="B151:D151"/>
    <mergeCell ref="B156:D156"/>
    <mergeCell ref="B157:D157"/>
    <mergeCell ref="B162:D162"/>
    <mergeCell ref="B163:D163"/>
    <mergeCell ref="C160:D160"/>
    <mergeCell ref="C161:D161"/>
    <mergeCell ref="C158:D158"/>
    <mergeCell ref="C159:D159"/>
  </mergeCells>
  <printOptions horizontalCentered="1"/>
  <pageMargins left="0.3937007874015748" right="0.3937007874015748" top="0.31496062992125984" bottom="0.3937007874015748" header="0" footer="0"/>
  <pageSetup horizontalDpi="600" verticalDpi="600" orientation="portrait" paperSize="9" scale="98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PageLayoutView="0" workbookViewId="0" topLeftCell="A1">
      <pane xSplit="5" ySplit="4" topLeftCell="F5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3" sqref="A3:E4"/>
    </sheetView>
  </sheetViews>
  <sheetFormatPr defaultColWidth="9.00390625" defaultRowHeight="13.5"/>
  <cols>
    <col min="1" max="1" width="3.75390625" style="23" bestFit="1" customWidth="1"/>
    <col min="2" max="2" width="1.4921875" style="15" customWidth="1"/>
    <col min="3" max="3" width="14.125" style="15" customWidth="1"/>
    <col min="4" max="4" width="1.875" style="15" customWidth="1"/>
    <col min="5" max="5" width="1.00390625" style="15" customWidth="1"/>
    <col min="6" max="7" width="9.375" style="1" customWidth="1"/>
    <col min="8" max="8" width="7.125" style="38" customWidth="1"/>
    <col min="9" max="10" width="9.375" style="1" customWidth="1"/>
    <col min="11" max="11" width="6.625" style="38" customWidth="1"/>
    <col min="12" max="13" width="9.375" style="1" customWidth="1"/>
    <col min="14" max="14" width="6.625" style="38" customWidth="1"/>
    <col min="15" max="16384" width="9.00390625" style="1" customWidth="1"/>
  </cols>
  <sheetData>
    <row r="1" spans="1:14" ht="11.25">
      <c r="A1" s="66" t="s">
        <v>226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7"/>
      <c r="N1" s="67"/>
    </row>
    <row r="2" spans="1:14" ht="11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</row>
    <row r="3" spans="1:14" s="12" customFormat="1" ht="23.25" customHeight="1">
      <c r="A3" s="72"/>
      <c r="B3" s="72"/>
      <c r="C3" s="72"/>
      <c r="D3" s="72"/>
      <c r="E3" s="73"/>
      <c r="F3" s="70" t="s">
        <v>231</v>
      </c>
      <c r="G3" s="70"/>
      <c r="H3" s="70"/>
      <c r="I3" s="70" t="s">
        <v>232</v>
      </c>
      <c r="J3" s="70"/>
      <c r="K3" s="70"/>
      <c r="L3" s="70" t="s">
        <v>233</v>
      </c>
      <c r="M3" s="70"/>
      <c r="N3" s="71"/>
    </row>
    <row r="4" spans="1:14" s="39" customFormat="1" ht="23.25" customHeight="1">
      <c r="A4" s="74"/>
      <c r="B4" s="74"/>
      <c r="C4" s="74"/>
      <c r="D4" s="74"/>
      <c r="E4" s="75"/>
      <c r="F4" s="2" t="s">
        <v>303</v>
      </c>
      <c r="G4" s="2" t="s">
        <v>234</v>
      </c>
      <c r="H4" s="4" t="s">
        <v>230</v>
      </c>
      <c r="I4" s="2" t="s">
        <v>303</v>
      </c>
      <c r="J4" s="2" t="s">
        <v>234</v>
      </c>
      <c r="K4" s="4" t="s">
        <v>230</v>
      </c>
      <c r="L4" s="2" t="s">
        <v>303</v>
      </c>
      <c r="M4" s="2" t="s">
        <v>234</v>
      </c>
      <c r="N4" s="5" t="s">
        <v>230</v>
      </c>
    </row>
    <row r="5" spans="1:14" s="18" customFormat="1" ht="9.75" customHeight="1">
      <c r="A5" s="6"/>
      <c r="B5" s="63" t="s">
        <v>235</v>
      </c>
      <c r="C5" s="63"/>
      <c r="D5" s="7"/>
      <c r="E5" s="8"/>
      <c r="F5" s="27">
        <f aca="true" t="shared" si="0" ref="F5:F36">SUM(I5,L5)</f>
        <v>58245231</v>
      </c>
      <c r="G5" s="27">
        <v>60606265</v>
      </c>
      <c r="H5" s="44">
        <f>IF(G5=0,IF(F5=0,0,"*"),IF(F5&gt;=G5*10,"******",F5/G5*100))</f>
        <v>96.10430703822452</v>
      </c>
      <c r="I5" s="27">
        <f>SUM(I6,I24,I31,I50,I92,I132,I144,I153)</f>
        <v>10616740</v>
      </c>
      <c r="J5" s="27">
        <v>10984556</v>
      </c>
      <c r="K5" s="44">
        <f>IF(J5=0,IF(I5=0,0,"*"),IF(I5&gt;=J5*10,"******",I5/J5*100))</f>
        <v>96.65151691156201</v>
      </c>
      <c r="L5" s="27">
        <f>SUM(L6,L24,L31,L50,L92,L132,L144,L153)</f>
        <v>47628491</v>
      </c>
      <c r="M5" s="27">
        <v>49621709</v>
      </c>
      <c r="N5" s="45">
        <f>IF(M5=0,IF(L5=0,0,"*"),IF(L5&gt;=M5*10,"******",L5/M5*100))</f>
        <v>95.98317341307208</v>
      </c>
    </row>
    <row r="6" spans="1:14" s="18" customFormat="1" ht="9.75" customHeight="1">
      <c r="A6" s="6"/>
      <c r="B6" s="57" t="s">
        <v>236</v>
      </c>
      <c r="C6" s="57"/>
      <c r="D6" s="10"/>
      <c r="E6" s="8"/>
      <c r="F6" s="11">
        <f t="shared" si="0"/>
        <v>1342130</v>
      </c>
      <c r="G6" s="11">
        <v>1242129</v>
      </c>
      <c r="H6" s="29">
        <f>IF(G6=0,IF(F6=0,0,"*"),IF(F6&gt;=G6*10,"******",F6/G6*100))</f>
        <v>108.05077411444384</v>
      </c>
      <c r="I6" s="11">
        <f>SUM(I7:I10,I13,I16,I19:I23)</f>
        <v>111</v>
      </c>
      <c r="J6" s="11">
        <v>0</v>
      </c>
      <c r="K6" s="29" t="str">
        <f>IF(J6=0,IF(I6=0,0,"*"),IF(I6&gt;=J6*10,"******",I6/J6*100))</f>
        <v>*</v>
      </c>
      <c r="L6" s="11">
        <f>SUM(L7:L10,L13,L16,L19:L23)</f>
        <v>1342019</v>
      </c>
      <c r="M6" s="11">
        <v>1242129</v>
      </c>
      <c r="N6" s="46">
        <f>IF(M6=0,IF(L6=0,0,"*"),IF(L6&gt;=M6*10,"******",L6/M6*100))</f>
        <v>108.04183784453949</v>
      </c>
    </row>
    <row r="7" spans="1:14" s="3" customFormat="1" ht="9.75" customHeight="1">
      <c r="A7" s="12" t="s">
        <v>0</v>
      </c>
      <c r="B7" s="55" t="s">
        <v>1</v>
      </c>
      <c r="C7" s="55"/>
      <c r="D7" s="58"/>
      <c r="E7" s="15"/>
      <c r="F7" s="11">
        <f t="shared" si="0"/>
        <v>712320</v>
      </c>
      <c r="G7" s="11">
        <v>680887</v>
      </c>
      <c r="H7" s="29">
        <f aca="true" t="shared" si="1" ref="H7:H70">IF(G7=0,IF(F7=0,0,"*"),IF(F7&gt;=G7*10,"******",F7/G7*100))</f>
        <v>104.61647821150939</v>
      </c>
      <c r="I7" s="16">
        <v>0</v>
      </c>
      <c r="J7" s="16">
        <v>0</v>
      </c>
      <c r="K7" s="30">
        <f>IF(J7=0,IF(I7=0,0,"*"),IF(I7&gt;=J7*10,"******",I7/J7*100))</f>
        <v>0</v>
      </c>
      <c r="L7" s="16">
        <v>712320</v>
      </c>
      <c r="M7" s="16">
        <v>680887</v>
      </c>
      <c r="N7" s="31">
        <f>IF(M7=0,IF(L7=0,0,"*"),IF(L7&gt;=M7*10,"******",L7/M7*100))</f>
        <v>104.61647821150939</v>
      </c>
    </row>
    <row r="8" spans="1:14" s="3" customFormat="1" ht="9.75" customHeight="1">
      <c r="A8" s="12" t="s">
        <v>2</v>
      </c>
      <c r="B8" s="55" t="s">
        <v>3</v>
      </c>
      <c r="C8" s="55"/>
      <c r="D8" s="58"/>
      <c r="E8" s="15"/>
      <c r="F8" s="11">
        <f t="shared" si="0"/>
        <v>0</v>
      </c>
      <c r="G8" s="11">
        <v>0</v>
      </c>
      <c r="H8" s="29">
        <f t="shared" si="1"/>
        <v>0</v>
      </c>
      <c r="I8" s="16">
        <v>0</v>
      </c>
      <c r="J8" s="16">
        <v>0</v>
      </c>
      <c r="K8" s="30">
        <f aca="true" t="shared" si="2" ref="K8:K23">IF(J8=0,IF(I8=0,0,"*"),IF(I8&gt;=J8*10,"******",I8/J8*100))</f>
        <v>0</v>
      </c>
      <c r="L8" s="16">
        <v>0</v>
      </c>
      <c r="M8" s="16">
        <v>0</v>
      </c>
      <c r="N8" s="31">
        <f aca="true" t="shared" si="3" ref="N8:N23">IF(M8=0,IF(L8=0,0,"*"),IF(L8&gt;=M8*10,"******",L8/M8*100))</f>
        <v>0</v>
      </c>
    </row>
    <row r="9" spans="1:14" s="3" customFormat="1" ht="9.75" customHeight="1">
      <c r="A9" s="12" t="s">
        <v>4</v>
      </c>
      <c r="B9" s="55" t="s">
        <v>5</v>
      </c>
      <c r="C9" s="55"/>
      <c r="D9" s="58"/>
      <c r="E9" s="15"/>
      <c r="F9" s="11">
        <f t="shared" si="0"/>
        <v>29689</v>
      </c>
      <c r="G9" s="11">
        <v>0</v>
      </c>
      <c r="H9" s="29" t="str">
        <f t="shared" si="1"/>
        <v>*</v>
      </c>
      <c r="I9" s="16">
        <v>0</v>
      </c>
      <c r="J9" s="16">
        <v>0</v>
      </c>
      <c r="K9" s="30">
        <f t="shared" si="2"/>
        <v>0</v>
      </c>
      <c r="L9" s="16">
        <v>29689</v>
      </c>
      <c r="M9" s="16">
        <v>0</v>
      </c>
      <c r="N9" s="31" t="str">
        <f t="shared" si="3"/>
        <v>*</v>
      </c>
    </row>
    <row r="10" spans="1:14" s="3" customFormat="1" ht="9.75" customHeight="1">
      <c r="A10" s="12" t="s">
        <v>6</v>
      </c>
      <c r="B10" s="55" t="s">
        <v>7</v>
      </c>
      <c r="C10" s="55"/>
      <c r="D10" s="58"/>
      <c r="E10" s="15"/>
      <c r="F10" s="11">
        <f t="shared" si="0"/>
        <v>18456</v>
      </c>
      <c r="G10" s="11">
        <v>3424</v>
      </c>
      <c r="H10" s="29">
        <f t="shared" si="1"/>
        <v>539.018691588785</v>
      </c>
      <c r="I10" s="16">
        <v>0</v>
      </c>
      <c r="J10" s="16">
        <v>0</v>
      </c>
      <c r="K10" s="30">
        <f t="shared" si="2"/>
        <v>0</v>
      </c>
      <c r="L10" s="16">
        <v>18456</v>
      </c>
      <c r="M10" s="16">
        <v>3424</v>
      </c>
      <c r="N10" s="31">
        <f t="shared" si="3"/>
        <v>539.018691588785</v>
      </c>
    </row>
    <row r="11" spans="1:14" s="3" customFormat="1" ht="9.75" customHeight="1">
      <c r="A11" s="17" t="s">
        <v>6</v>
      </c>
      <c r="B11" s="13"/>
      <c r="C11" s="55" t="s">
        <v>8</v>
      </c>
      <c r="D11" s="55"/>
      <c r="E11" s="15"/>
      <c r="F11" s="11">
        <f t="shared" si="0"/>
        <v>18456</v>
      </c>
      <c r="G11" s="11">
        <v>3362</v>
      </c>
      <c r="H11" s="29">
        <f t="shared" si="1"/>
        <v>548.9589530041642</v>
      </c>
      <c r="I11" s="16">
        <v>0</v>
      </c>
      <c r="J11" s="16">
        <v>0</v>
      </c>
      <c r="K11" s="30">
        <f t="shared" si="2"/>
        <v>0</v>
      </c>
      <c r="L11" s="16">
        <v>18456</v>
      </c>
      <c r="M11" s="16">
        <v>3362</v>
      </c>
      <c r="N11" s="31">
        <f t="shared" si="3"/>
        <v>548.9589530041642</v>
      </c>
    </row>
    <row r="12" spans="1:14" s="3" customFormat="1" ht="9.75" customHeight="1">
      <c r="A12" s="17" t="s">
        <v>9</v>
      </c>
      <c r="B12" s="13"/>
      <c r="C12" s="55" t="s">
        <v>10</v>
      </c>
      <c r="D12" s="55"/>
      <c r="E12" s="15"/>
      <c r="F12" s="11">
        <f t="shared" si="0"/>
        <v>0</v>
      </c>
      <c r="G12" s="11">
        <v>62</v>
      </c>
      <c r="H12" s="29">
        <f t="shared" si="1"/>
        <v>0</v>
      </c>
      <c r="I12" s="16">
        <v>0</v>
      </c>
      <c r="J12" s="16">
        <v>0</v>
      </c>
      <c r="K12" s="30">
        <f t="shared" si="2"/>
        <v>0</v>
      </c>
      <c r="L12" s="16">
        <v>0</v>
      </c>
      <c r="M12" s="16">
        <v>62</v>
      </c>
      <c r="N12" s="31">
        <f t="shared" si="3"/>
        <v>0</v>
      </c>
    </row>
    <row r="13" spans="1:14" s="3" customFormat="1" ht="9.75" customHeight="1">
      <c r="A13" s="12" t="s">
        <v>11</v>
      </c>
      <c r="B13" s="55" t="s">
        <v>12</v>
      </c>
      <c r="C13" s="55"/>
      <c r="D13" s="58"/>
      <c r="E13" s="15"/>
      <c r="F13" s="11">
        <f t="shared" si="0"/>
        <v>0</v>
      </c>
      <c r="G13" s="11">
        <v>0</v>
      </c>
      <c r="H13" s="29">
        <f t="shared" si="1"/>
        <v>0</v>
      </c>
      <c r="I13" s="16">
        <v>0</v>
      </c>
      <c r="J13" s="16">
        <v>0</v>
      </c>
      <c r="K13" s="30">
        <f t="shared" si="2"/>
        <v>0</v>
      </c>
      <c r="L13" s="16">
        <v>0</v>
      </c>
      <c r="M13" s="16">
        <v>0</v>
      </c>
      <c r="N13" s="31">
        <f t="shared" si="3"/>
        <v>0</v>
      </c>
    </row>
    <row r="14" spans="1:14" s="3" customFormat="1" ht="9.75" customHeight="1">
      <c r="A14" s="17" t="s">
        <v>11</v>
      </c>
      <c r="B14" s="13"/>
      <c r="C14" s="55" t="s">
        <v>237</v>
      </c>
      <c r="D14" s="55"/>
      <c r="E14" s="15"/>
      <c r="F14" s="11">
        <f t="shared" si="0"/>
        <v>0</v>
      </c>
      <c r="G14" s="11">
        <v>0</v>
      </c>
      <c r="H14" s="29">
        <f t="shared" si="1"/>
        <v>0</v>
      </c>
      <c r="I14" s="16">
        <v>0</v>
      </c>
      <c r="J14" s="16">
        <v>0</v>
      </c>
      <c r="K14" s="30">
        <f t="shared" si="2"/>
        <v>0</v>
      </c>
      <c r="L14" s="16">
        <v>0</v>
      </c>
      <c r="M14" s="16">
        <v>0</v>
      </c>
      <c r="N14" s="31">
        <f t="shared" si="3"/>
        <v>0</v>
      </c>
    </row>
    <row r="15" spans="1:14" s="3" customFormat="1" ht="9.75" customHeight="1">
      <c r="A15" s="17" t="s">
        <v>13</v>
      </c>
      <c r="B15" s="13"/>
      <c r="C15" s="55" t="s">
        <v>12</v>
      </c>
      <c r="D15" s="55"/>
      <c r="E15" s="15"/>
      <c r="F15" s="11">
        <f t="shared" si="0"/>
        <v>0</v>
      </c>
      <c r="G15" s="11">
        <v>0</v>
      </c>
      <c r="H15" s="29">
        <f t="shared" si="1"/>
        <v>0</v>
      </c>
      <c r="I15" s="16">
        <v>0</v>
      </c>
      <c r="J15" s="16">
        <v>0</v>
      </c>
      <c r="K15" s="30">
        <f t="shared" si="2"/>
        <v>0</v>
      </c>
      <c r="L15" s="16">
        <v>0</v>
      </c>
      <c r="M15" s="16">
        <v>0</v>
      </c>
      <c r="N15" s="31">
        <f t="shared" si="3"/>
        <v>0</v>
      </c>
    </row>
    <row r="16" spans="1:14" s="3" customFormat="1" ht="9.75" customHeight="1">
      <c r="A16" s="12" t="s">
        <v>14</v>
      </c>
      <c r="B16" s="55" t="s">
        <v>15</v>
      </c>
      <c r="C16" s="55"/>
      <c r="D16" s="58"/>
      <c r="E16" s="15"/>
      <c r="F16" s="11">
        <f t="shared" si="0"/>
        <v>549331</v>
      </c>
      <c r="G16" s="11">
        <v>529962</v>
      </c>
      <c r="H16" s="29">
        <f t="shared" si="1"/>
        <v>103.65479034345859</v>
      </c>
      <c r="I16" s="16">
        <v>0</v>
      </c>
      <c r="J16" s="16">
        <v>0</v>
      </c>
      <c r="K16" s="30">
        <f t="shared" si="2"/>
        <v>0</v>
      </c>
      <c r="L16" s="16">
        <v>549331</v>
      </c>
      <c r="M16" s="16">
        <v>529962</v>
      </c>
      <c r="N16" s="31">
        <f t="shared" si="3"/>
        <v>103.65479034345859</v>
      </c>
    </row>
    <row r="17" spans="1:14" s="3" customFormat="1" ht="9.75" customHeight="1">
      <c r="A17" s="17" t="s">
        <v>14</v>
      </c>
      <c r="B17" s="13"/>
      <c r="C17" s="55" t="s">
        <v>16</v>
      </c>
      <c r="D17" s="55"/>
      <c r="E17" s="15"/>
      <c r="F17" s="11">
        <f t="shared" si="0"/>
        <v>7830</v>
      </c>
      <c r="G17" s="11">
        <v>7780</v>
      </c>
      <c r="H17" s="29">
        <f t="shared" si="1"/>
        <v>100.6426735218509</v>
      </c>
      <c r="I17" s="16">
        <v>0</v>
      </c>
      <c r="J17" s="16">
        <v>0</v>
      </c>
      <c r="K17" s="30">
        <f t="shared" si="2"/>
        <v>0</v>
      </c>
      <c r="L17" s="16">
        <v>7830</v>
      </c>
      <c r="M17" s="16">
        <v>7780</v>
      </c>
      <c r="N17" s="31">
        <f t="shared" si="3"/>
        <v>100.6426735218509</v>
      </c>
    </row>
    <row r="18" spans="1:14" s="3" customFormat="1" ht="9.75" customHeight="1">
      <c r="A18" s="17" t="s">
        <v>17</v>
      </c>
      <c r="B18" s="13"/>
      <c r="C18" s="55" t="s">
        <v>18</v>
      </c>
      <c r="D18" s="55"/>
      <c r="E18" s="15"/>
      <c r="F18" s="11">
        <f t="shared" si="0"/>
        <v>541501</v>
      </c>
      <c r="G18" s="11">
        <v>522182</v>
      </c>
      <c r="H18" s="29">
        <f t="shared" si="1"/>
        <v>103.6996679318705</v>
      </c>
      <c r="I18" s="16">
        <v>0</v>
      </c>
      <c r="J18" s="16">
        <v>0</v>
      </c>
      <c r="K18" s="30">
        <f t="shared" si="2"/>
        <v>0</v>
      </c>
      <c r="L18" s="16">
        <v>541501</v>
      </c>
      <c r="M18" s="16">
        <v>522182</v>
      </c>
      <c r="N18" s="31">
        <f t="shared" si="3"/>
        <v>103.6996679318705</v>
      </c>
    </row>
    <row r="19" spans="1:14" s="3" customFormat="1" ht="9.75" customHeight="1">
      <c r="A19" s="12" t="s">
        <v>238</v>
      </c>
      <c r="B19" s="55" t="s">
        <v>239</v>
      </c>
      <c r="C19" s="55"/>
      <c r="D19" s="58"/>
      <c r="E19" s="15"/>
      <c r="F19" s="11">
        <f t="shared" si="0"/>
        <v>0</v>
      </c>
      <c r="G19" s="11">
        <v>0</v>
      </c>
      <c r="H19" s="29">
        <f t="shared" si="1"/>
        <v>0</v>
      </c>
      <c r="I19" s="16">
        <v>0</v>
      </c>
      <c r="J19" s="16">
        <v>0</v>
      </c>
      <c r="K19" s="30">
        <f t="shared" si="2"/>
        <v>0</v>
      </c>
      <c r="L19" s="16">
        <v>0</v>
      </c>
      <c r="M19" s="16">
        <v>0</v>
      </c>
      <c r="N19" s="31">
        <f t="shared" si="3"/>
        <v>0</v>
      </c>
    </row>
    <row r="20" spans="1:14" s="3" customFormat="1" ht="9.75" customHeight="1">
      <c r="A20" s="12" t="s">
        <v>19</v>
      </c>
      <c r="B20" s="55" t="s">
        <v>20</v>
      </c>
      <c r="C20" s="55"/>
      <c r="D20" s="58"/>
      <c r="E20" s="15"/>
      <c r="F20" s="11">
        <f t="shared" si="0"/>
        <v>4335</v>
      </c>
      <c r="G20" s="11">
        <v>707</v>
      </c>
      <c r="H20" s="29">
        <f t="shared" si="1"/>
        <v>613.1541725601131</v>
      </c>
      <c r="I20" s="16">
        <v>0</v>
      </c>
      <c r="J20" s="16">
        <v>0</v>
      </c>
      <c r="K20" s="30">
        <f t="shared" si="2"/>
        <v>0</v>
      </c>
      <c r="L20" s="16">
        <v>4335</v>
      </c>
      <c r="M20" s="16">
        <v>707</v>
      </c>
      <c r="N20" s="31">
        <f t="shared" si="3"/>
        <v>613.1541725601131</v>
      </c>
    </row>
    <row r="21" spans="1:14" s="3" customFormat="1" ht="9.75" customHeight="1">
      <c r="A21" s="12" t="s">
        <v>240</v>
      </c>
      <c r="B21" s="55" t="s">
        <v>241</v>
      </c>
      <c r="C21" s="55"/>
      <c r="D21" s="58"/>
      <c r="E21" s="15"/>
      <c r="F21" s="11">
        <f t="shared" si="0"/>
        <v>0</v>
      </c>
      <c r="G21" s="11">
        <v>0</v>
      </c>
      <c r="H21" s="29">
        <f t="shared" si="1"/>
        <v>0</v>
      </c>
      <c r="I21" s="16">
        <v>0</v>
      </c>
      <c r="J21" s="16">
        <v>0</v>
      </c>
      <c r="K21" s="30">
        <f t="shared" si="2"/>
        <v>0</v>
      </c>
      <c r="L21" s="16">
        <v>0</v>
      </c>
      <c r="M21" s="16">
        <v>0</v>
      </c>
      <c r="N21" s="31">
        <f t="shared" si="3"/>
        <v>0</v>
      </c>
    </row>
    <row r="22" spans="1:14" s="3" customFormat="1" ht="9.75" customHeight="1">
      <c r="A22" s="12" t="s">
        <v>21</v>
      </c>
      <c r="B22" s="55" t="s">
        <v>22</v>
      </c>
      <c r="C22" s="55"/>
      <c r="D22" s="58"/>
      <c r="E22" s="15"/>
      <c r="F22" s="11">
        <f t="shared" si="0"/>
        <v>19653</v>
      </c>
      <c r="G22" s="11">
        <v>23285</v>
      </c>
      <c r="H22" s="29">
        <f t="shared" si="1"/>
        <v>84.40197552072149</v>
      </c>
      <c r="I22" s="16">
        <v>0</v>
      </c>
      <c r="J22" s="16">
        <v>0</v>
      </c>
      <c r="K22" s="30">
        <f t="shared" si="2"/>
        <v>0</v>
      </c>
      <c r="L22" s="16">
        <v>19653</v>
      </c>
      <c r="M22" s="16">
        <v>23285</v>
      </c>
      <c r="N22" s="31">
        <f t="shared" si="3"/>
        <v>84.40197552072149</v>
      </c>
    </row>
    <row r="23" spans="1:14" s="3" customFormat="1" ht="9.75" customHeight="1">
      <c r="A23" s="12" t="s">
        <v>23</v>
      </c>
      <c r="B23" s="55" t="s">
        <v>24</v>
      </c>
      <c r="C23" s="55"/>
      <c r="D23" s="58"/>
      <c r="E23" s="15"/>
      <c r="F23" s="11">
        <f t="shared" si="0"/>
        <v>8346</v>
      </c>
      <c r="G23" s="11">
        <v>3864</v>
      </c>
      <c r="H23" s="29">
        <f t="shared" si="1"/>
        <v>215.9937888198758</v>
      </c>
      <c r="I23" s="16">
        <v>111</v>
      </c>
      <c r="J23" s="16">
        <v>0</v>
      </c>
      <c r="K23" s="30" t="str">
        <f t="shared" si="2"/>
        <v>*</v>
      </c>
      <c r="L23" s="16">
        <v>8235</v>
      </c>
      <c r="M23" s="16">
        <v>3864</v>
      </c>
      <c r="N23" s="31">
        <f t="shared" si="3"/>
        <v>213.12111801242236</v>
      </c>
    </row>
    <row r="24" spans="2:15" s="18" customFormat="1" ht="9.75" customHeight="1">
      <c r="B24" s="57" t="s">
        <v>242</v>
      </c>
      <c r="C24" s="57"/>
      <c r="D24" s="14"/>
      <c r="E24" s="8"/>
      <c r="F24" s="11">
        <f t="shared" si="0"/>
        <v>144547</v>
      </c>
      <c r="G24" s="11">
        <v>155408</v>
      </c>
      <c r="H24" s="29">
        <f t="shared" si="1"/>
        <v>93.01129928961186</v>
      </c>
      <c r="I24" s="11">
        <f>SUM(I25:I30)</f>
        <v>453</v>
      </c>
      <c r="J24" s="11">
        <v>0</v>
      </c>
      <c r="K24" s="29" t="str">
        <f aca="true" t="shared" si="4" ref="K24:K33">IF(J24=0,IF(I24=0,0,"*"),IF(I24&gt;=J24*10,"******",I24/J24*100))</f>
        <v>*</v>
      </c>
      <c r="L24" s="11">
        <f>SUM(L25:L30)</f>
        <v>144094</v>
      </c>
      <c r="M24" s="11">
        <v>155408</v>
      </c>
      <c r="N24" s="46">
        <f aca="true" t="shared" si="5" ref="N24:N32">IF(M24=0,IF(L24=0,0,"*"),IF(L24&gt;=M24*10,"******",L24/M24*100))</f>
        <v>92.71980850406672</v>
      </c>
      <c r="O24" s="54"/>
    </row>
    <row r="25" spans="1:14" s="3" customFormat="1" ht="9.75" customHeight="1">
      <c r="A25" s="12" t="s">
        <v>243</v>
      </c>
      <c r="B25" s="55" t="s">
        <v>244</v>
      </c>
      <c r="C25" s="55"/>
      <c r="D25" s="58"/>
      <c r="E25" s="15"/>
      <c r="F25" s="11">
        <f t="shared" si="0"/>
        <v>453</v>
      </c>
      <c r="G25" s="11">
        <v>0</v>
      </c>
      <c r="H25" s="29" t="str">
        <f t="shared" si="1"/>
        <v>*</v>
      </c>
      <c r="I25" s="16">
        <v>453</v>
      </c>
      <c r="J25" s="16">
        <v>0</v>
      </c>
      <c r="K25" s="30" t="str">
        <f t="shared" si="4"/>
        <v>*</v>
      </c>
      <c r="L25" s="16">
        <v>0</v>
      </c>
      <c r="M25" s="16">
        <v>0</v>
      </c>
      <c r="N25" s="31">
        <f t="shared" si="5"/>
        <v>0</v>
      </c>
    </row>
    <row r="26" spans="1:14" s="3" customFormat="1" ht="9.75" customHeight="1">
      <c r="A26" s="12" t="s">
        <v>245</v>
      </c>
      <c r="B26" s="55" t="s">
        <v>25</v>
      </c>
      <c r="C26" s="55"/>
      <c r="D26" s="58"/>
      <c r="E26" s="15"/>
      <c r="F26" s="11">
        <f t="shared" si="0"/>
        <v>144094</v>
      </c>
      <c r="G26" s="11">
        <v>155408</v>
      </c>
      <c r="H26" s="29">
        <f t="shared" si="1"/>
        <v>92.71980850406672</v>
      </c>
      <c r="I26" s="16">
        <v>0</v>
      </c>
      <c r="J26" s="16">
        <v>0</v>
      </c>
      <c r="K26" s="30">
        <f t="shared" si="4"/>
        <v>0</v>
      </c>
      <c r="L26" s="16">
        <v>144094</v>
      </c>
      <c r="M26" s="16">
        <v>155408</v>
      </c>
      <c r="N26" s="31">
        <f t="shared" si="5"/>
        <v>92.71980850406672</v>
      </c>
    </row>
    <row r="27" spans="1:14" s="3" customFormat="1" ht="9.75" customHeight="1">
      <c r="A27" s="12" t="s">
        <v>246</v>
      </c>
      <c r="B27" s="55" t="s">
        <v>247</v>
      </c>
      <c r="C27" s="55"/>
      <c r="D27" s="58"/>
      <c r="E27" s="15"/>
      <c r="F27" s="11">
        <f t="shared" si="0"/>
        <v>0</v>
      </c>
      <c r="G27" s="11">
        <v>0</v>
      </c>
      <c r="H27" s="29">
        <f t="shared" si="1"/>
        <v>0</v>
      </c>
      <c r="I27" s="16">
        <v>0</v>
      </c>
      <c r="J27" s="16">
        <v>0</v>
      </c>
      <c r="K27" s="30">
        <f t="shared" si="4"/>
        <v>0</v>
      </c>
      <c r="L27" s="16">
        <v>0</v>
      </c>
      <c r="M27" s="16">
        <v>0</v>
      </c>
      <c r="N27" s="31">
        <f t="shared" si="5"/>
        <v>0</v>
      </c>
    </row>
    <row r="28" spans="1:14" s="3" customFormat="1" ht="9.75" customHeight="1">
      <c r="A28" s="12" t="s">
        <v>248</v>
      </c>
      <c r="B28" s="55" t="s">
        <v>26</v>
      </c>
      <c r="C28" s="55"/>
      <c r="D28" s="58"/>
      <c r="E28" s="15"/>
      <c r="F28" s="11">
        <f t="shared" si="0"/>
        <v>0</v>
      </c>
      <c r="G28" s="11">
        <v>0</v>
      </c>
      <c r="H28" s="29">
        <f t="shared" si="1"/>
        <v>0</v>
      </c>
      <c r="I28" s="16">
        <v>0</v>
      </c>
      <c r="J28" s="16">
        <v>0</v>
      </c>
      <c r="K28" s="30">
        <f t="shared" si="4"/>
        <v>0</v>
      </c>
      <c r="L28" s="16">
        <v>0</v>
      </c>
      <c r="M28" s="16">
        <v>0</v>
      </c>
      <c r="N28" s="31">
        <f t="shared" si="5"/>
        <v>0</v>
      </c>
    </row>
    <row r="29" spans="1:14" s="3" customFormat="1" ht="9.75" customHeight="1">
      <c r="A29" s="12" t="s">
        <v>249</v>
      </c>
      <c r="B29" s="55" t="s">
        <v>250</v>
      </c>
      <c r="C29" s="55"/>
      <c r="D29" s="58"/>
      <c r="E29" s="15"/>
      <c r="F29" s="11">
        <f t="shared" si="0"/>
        <v>0</v>
      </c>
      <c r="G29" s="11">
        <v>0</v>
      </c>
      <c r="H29" s="29">
        <f t="shared" si="1"/>
        <v>0</v>
      </c>
      <c r="I29" s="16">
        <v>0</v>
      </c>
      <c r="J29" s="16">
        <v>0</v>
      </c>
      <c r="K29" s="30">
        <f t="shared" si="4"/>
        <v>0</v>
      </c>
      <c r="L29" s="16">
        <v>0</v>
      </c>
      <c r="M29" s="16">
        <v>0</v>
      </c>
      <c r="N29" s="31">
        <f t="shared" si="5"/>
        <v>0</v>
      </c>
    </row>
    <row r="30" spans="1:14" s="3" customFormat="1" ht="9.75" customHeight="1">
      <c r="A30" s="12" t="s">
        <v>251</v>
      </c>
      <c r="B30" s="55" t="s">
        <v>252</v>
      </c>
      <c r="C30" s="55"/>
      <c r="D30" s="58"/>
      <c r="E30" s="15"/>
      <c r="F30" s="11">
        <f t="shared" si="0"/>
        <v>0</v>
      </c>
      <c r="G30" s="11">
        <v>0</v>
      </c>
      <c r="H30" s="29">
        <f t="shared" si="1"/>
        <v>0</v>
      </c>
      <c r="I30" s="16">
        <v>0</v>
      </c>
      <c r="J30" s="16">
        <v>0</v>
      </c>
      <c r="K30" s="30">
        <f t="shared" si="4"/>
        <v>0</v>
      </c>
      <c r="L30" s="16">
        <v>0</v>
      </c>
      <c r="M30" s="16">
        <v>0</v>
      </c>
      <c r="N30" s="31">
        <f t="shared" si="5"/>
        <v>0</v>
      </c>
    </row>
    <row r="31" spans="2:14" s="18" customFormat="1" ht="9.75" customHeight="1">
      <c r="B31" s="57" t="s">
        <v>253</v>
      </c>
      <c r="C31" s="57"/>
      <c r="D31" s="14"/>
      <c r="E31" s="8"/>
      <c r="F31" s="11">
        <f>SUM(I31,L31)</f>
        <v>26419016</v>
      </c>
      <c r="G31" s="11">
        <v>27903780</v>
      </c>
      <c r="H31" s="29">
        <f t="shared" si="1"/>
        <v>94.67898614452952</v>
      </c>
      <c r="I31" s="11">
        <f>SUM(I32:I35,I38:I43)</f>
        <v>437036</v>
      </c>
      <c r="J31" s="11">
        <v>458714</v>
      </c>
      <c r="K31" s="29">
        <f t="shared" si="4"/>
        <v>95.27417955414485</v>
      </c>
      <c r="L31" s="11">
        <f>SUM(L32:L35,L38:L43)</f>
        <v>25981980</v>
      </c>
      <c r="M31" s="11">
        <v>27445066</v>
      </c>
      <c r="N31" s="46">
        <f t="shared" si="5"/>
        <v>94.66903814332237</v>
      </c>
    </row>
    <row r="32" spans="1:14" s="3" customFormat="1" ht="9.75" customHeight="1">
      <c r="A32" s="12" t="s">
        <v>254</v>
      </c>
      <c r="B32" s="55" t="s">
        <v>27</v>
      </c>
      <c r="C32" s="55"/>
      <c r="D32" s="58"/>
      <c r="E32" s="15"/>
      <c r="F32" s="11">
        <f t="shared" si="0"/>
        <v>6113625</v>
      </c>
      <c r="G32" s="11">
        <v>5901495</v>
      </c>
      <c r="H32" s="29">
        <f t="shared" si="1"/>
        <v>103.59451291579506</v>
      </c>
      <c r="I32" s="16">
        <v>0</v>
      </c>
      <c r="J32" s="16">
        <v>0</v>
      </c>
      <c r="K32" s="30">
        <f t="shared" si="4"/>
        <v>0</v>
      </c>
      <c r="L32" s="16">
        <v>6113625</v>
      </c>
      <c r="M32" s="16">
        <v>5901495</v>
      </c>
      <c r="N32" s="31">
        <f t="shared" si="5"/>
        <v>103.59451291579506</v>
      </c>
    </row>
    <row r="33" spans="1:14" s="3" customFormat="1" ht="9.75" customHeight="1">
      <c r="A33" s="12" t="s">
        <v>255</v>
      </c>
      <c r="B33" s="55" t="s">
        <v>28</v>
      </c>
      <c r="C33" s="55"/>
      <c r="D33" s="58"/>
      <c r="E33" s="15"/>
      <c r="F33" s="11">
        <f t="shared" si="0"/>
        <v>6348007</v>
      </c>
      <c r="G33" s="11">
        <v>6058088</v>
      </c>
      <c r="H33" s="29">
        <f t="shared" si="1"/>
        <v>104.78565184262759</v>
      </c>
      <c r="I33" s="16">
        <v>0</v>
      </c>
      <c r="J33" s="16">
        <v>0</v>
      </c>
      <c r="K33" s="30">
        <f t="shared" si="4"/>
        <v>0</v>
      </c>
      <c r="L33" s="16">
        <v>6348007</v>
      </c>
      <c r="M33" s="16">
        <v>6058088</v>
      </c>
      <c r="N33" s="31">
        <f aca="true" t="shared" si="6" ref="N33:N49">IF(M33=0,IF(L33=0,0,"*"),IF(L33&gt;=M33*10,"******",L33/M33*100))</f>
        <v>104.78565184262759</v>
      </c>
    </row>
    <row r="34" spans="1:14" s="3" customFormat="1" ht="9.75" customHeight="1">
      <c r="A34" s="12" t="s">
        <v>256</v>
      </c>
      <c r="B34" s="55" t="s">
        <v>29</v>
      </c>
      <c r="C34" s="55"/>
      <c r="D34" s="58"/>
      <c r="E34" s="15"/>
      <c r="F34" s="11">
        <f t="shared" si="0"/>
        <v>2102</v>
      </c>
      <c r="G34" s="11">
        <v>5010</v>
      </c>
      <c r="H34" s="29">
        <f t="shared" si="1"/>
        <v>41.95608782435129</v>
      </c>
      <c r="I34" s="16">
        <v>0</v>
      </c>
      <c r="J34" s="16">
        <v>0</v>
      </c>
      <c r="K34" s="30">
        <f aca="true" t="shared" si="7" ref="K34:K49">IF(J34=0,IF(I34=0,0,"*"),IF(I34&gt;=J34*10,"******",I34/J34*100))</f>
        <v>0</v>
      </c>
      <c r="L34" s="16">
        <v>2102</v>
      </c>
      <c r="M34" s="16">
        <v>5010</v>
      </c>
      <c r="N34" s="31">
        <f t="shared" si="6"/>
        <v>41.95608782435129</v>
      </c>
    </row>
    <row r="35" spans="1:14" s="3" customFormat="1" ht="9.75" customHeight="1">
      <c r="A35" s="12" t="s">
        <v>257</v>
      </c>
      <c r="B35" s="55" t="s">
        <v>30</v>
      </c>
      <c r="C35" s="55"/>
      <c r="D35" s="58"/>
      <c r="E35" s="15"/>
      <c r="F35" s="11">
        <f t="shared" si="0"/>
        <v>437036</v>
      </c>
      <c r="G35" s="11">
        <v>458714</v>
      </c>
      <c r="H35" s="29">
        <f t="shared" si="1"/>
        <v>95.27417955414485</v>
      </c>
      <c r="I35" s="16">
        <v>437036</v>
      </c>
      <c r="J35" s="16">
        <v>458714</v>
      </c>
      <c r="K35" s="30">
        <f t="shared" si="7"/>
        <v>95.27417955414485</v>
      </c>
      <c r="L35" s="16">
        <v>0</v>
      </c>
      <c r="M35" s="16">
        <v>0</v>
      </c>
      <c r="N35" s="31">
        <f t="shared" si="6"/>
        <v>0</v>
      </c>
    </row>
    <row r="36" spans="1:14" s="3" customFormat="1" ht="9.75" customHeight="1">
      <c r="A36" s="17" t="s">
        <v>257</v>
      </c>
      <c r="B36" s="13"/>
      <c r="C36" s="55" t="s">
        <v>31</v>
      </c>
      <c r="D36" s="55"/>
      <c r="E36" s="15"/>
      <c r="F36" s="11">
        <f t="shared" si="0"/>
        <v>0</v>
      </c>
      <c r="G36" s="11">
        <v>0</v>
      </c>
      <c r="H36" s="29">
        <f t="shared" si="1"/>
        <v>0</v>
      </c>
      <c r="I36" s="16">
        <v>0</v>
      </c>
      <c r="J36" s="16">
        <v>0</v>
      </c>
      <c r="K36" s="30">
        <f t="shared" si="7"/>
        <v>0</v>
      </c>
      <c r="L36" s="16">
        <v>0</v>
      </c>
      <c r="M36" s="16">
        <v>0</v>
      </c>
      <c r="N36" s="31">
        <f t="shared" si="6"/>
        <v>0</v>
      </c>
    </row>
    <row r="37" spans="1:14" s="3" customFormat="1" ht="9.75" customHeight="1">
      <c r="A37" s="17" t="s">
        <v>258</v>
      </c>
      <c r="B37" s="13"/>
      <c r="C37" s="55" t="s">
        <v>32</v>
      </c>
      <c r="D37" s="55"/>
      <c r="E37" s="15"/>
      <c r="F37" s="11">
        <f aca="true" t="shared" si="8" ref="F37:F68">SUM(I37,L37)</f>
        <v>437036</v>
      </c>
      <c r="G37" s="11">
        <v>458714</v>
      </c>
      <c r="H37" s="29">
        <f t="shared" si="1"/>
        <v>95.27417955414485</v>
      </c>
      <c r="I37" s="16">
        <v>437036</v>
      </c>
      <c r="J37" s="16">
        <v>458714</v>
      </c>
      <c r="K37" s="30">
        <f t="shared" si="7"/>
        <v>95.27417955414485</v>
      </c>
      <c r="L37" s="16">
        <v>0</v>
      </c>
      <c r="M37" s="16">
        <v>0</v>
      </c>
      <c r="N37" s="31">
        <f t="shared" si="6"/>
        <v>0</v>
      </c>
    </row>
    <row r="38" spans="1:14" s="3" customFormat="1" ht="9.75" customHeight="1">
      <c r="A38" s="12" t="s">
        <v>258</v>
      </c>
      <c r="B38" s="55" t="s">
        <v>33</v>
      </c>
      <c r="C38" s="55"/>
      <c r="D38" s="58"/>
      <c r="E38" s="15"/>
      <c r="F38" s="11">
        <f t="shared" si="8"/>
        <v>231</v>
      </c>
      <c r="G38" s="11">
        <v>2364</v>
      </c>
      <c r="H38" s="29">
        <f t="shared" si="1"/>
        <v>9.771573604060913</v>
      </c>
      <c r="I38" s="16">
        <v>0</v>
      </c>
      <c r="J38" s="16">
        <v>0</v>
      </c>
      <c r="K38" s="30">
        <f t="shared" si="7"/>
        <v>0</v>
      </c>
      <c r="L38" s="16">
        <v>231</v>
      </c>
      <c r="M38" s="16">
        <v>2364</v>
      </c>
      <c r="N38" s="31">
        <f t="shared" si="6"/>
        <v>9.771573604060913</v>
      </c>
    </row>
    <row r="39" spans="1:14" s="3" customFormat="1" ht="9.75" customHeight="1">
      <c r="A39" s="12" t="s">
        <v>259</v>
      </c>
      <c r="B39" s="55" t="s">
        <v>34</v>
      </c>
      <c r="C39" s="55"/>
      <c r="D39" s="58"/>
      <c r="E39" s="15"/>
      <c r="F39" s="11">
        <f t="shared" si="8"/>
        <v>13211216</v>
      </c>
      <c r="G39" s="11">
        <v>15166332</v>
      </c>
      <c r="H39" s="29">
        <f t="shared" si="1"/>
        <v>87.10884081925676</v>
      </c>
      <c r="I39" s="16">
        <v>0</v>
      </c>
      <c r="J39" s="16">
        <v>0</v>
      </c>
      <c r="K39" s="30">
        <f t="shared" si="7"/>
        <v>0</v>
      </c>
      <c r="L39" s="16">
        <v>13211216</v>
      </c>
      <c r="M39" s="16">
        <v>15166332</v>
      </c>
      <c r="N39" s="31">
        <f t="shared" si="6"/>
        <v>87.10884081925676</v>
      </c>
    </row>
    <row r="40" spans="1:14" s="3" customFormat="1" ht="9.75" customHeight="1">
      <c r="A40" s="12" t="s">
        <v>260</v>
      </c>
      <c r="B40" s="55" t="s">
        <v>261</v>
      </c>
      <c r="C40" s="55"/>
      <c r="D40" s="58"/>
      <c r="E40" s="15"/>
      <c r="F40" s="11">
        <f t="shared" si="8"/>
        <v>0</v>
      </c>
      <c r="G40" s="11">
        <v>0</v>
      </c>
      <c r="H40" s="29">
        <f t="shared" si="1"/>
        <v>0</v>
      </c>
      <c r="I40" s="16">
        <v>0</v>
      </c>
      <c r="J40" s="16">
        <v>0</v>
      </c>
      <c r="K40" s="30">
        <f t="shared" si="7"/>
        <v>0</v>
      </c>
      <c r="L40" s="16">
        <v>0</v>
      </c>
      <c r="M40" s="16">
        <v>0</v>
      </c>
      <c r="N40" s="31">
        <f t="shared" si="6"/>
        <v>0</v>
      </c>
    </row>
    <row r="41" spans="1:14" s="3" customFormat="1" ht="9.75" customHeight="1">
      <c r="A41" s="12" t="s">
        <v>262</v>
      </c>
      <c r="B41" s="55" t="s">
        <v>263</v>
      </c>
      <c r="C41" s="55"/>
      <c r="D41" s="58"/>
      <c r="E41" s="15"/>
      <c r="F41" s="11">
        <f t="shared" si="8"/>
        <v>0</v>
      </c>
      <c r="G41" s="11">
        <v>0</v>
      </c>
      <c r="H41" s="29">
        <f t="shared" si="1"/>
        <v>0</v>
      </c>
      <c r="I41" s="16">
        <v>0</v>
      </c>
      <c r="J41" s="16">
        <v>0</v>
      </c>
      <c r="K41" s="30">
        <f t="shared" si="7"/>
        <v>0</v>
      </c>
      <c r="L41" s="16">
        <v>0</v>
      </c>
      <c r="M41" s="16">
        <v>0</v>
      </c>
      <c r="N41" s="31">
        <f t="shared" si="6"/>
        <v>0</v>
      </c>
    </row>
    <row r="42" spans="1:14" s="3" customFormat="1" ht="9.75" customHeight="1">
      <c r="A42" s="12" t="s">
        <v>264</v>
      </c>
      <c r="B42" s="55" t="s">
        <v>35</v>
      </c>
      <c r="C42" s="55"/>
      <c r="D42" s="58"/>
      <c r="E42" s="15"/>
      <c r="F42" s="11">
        <f t="shared" si="8"/>
        <v>74200</v>
      </c>
      <c r="G42" s="11">
        <v>63030</v>
      </c>
      <c r="H42" s="29">
        <f t="shared" si="1"/>
        <v>117.72171981596064</v>
      </c>
      <c r="I42" s="16">
        <v>0</v>
      </c>
      <c r="J42" s="16">
        <v>0</v>
      </c>
      <c r="K42" s="30">
        <f t="shared" si="7"/>
        <v>0</v>
      </c>
      <c r="L42" s="16">
        <v>74200</v>
      </c>
      <c r="M42" s="16">
        <v>63030</v>
      </c>
      <c r="N42" s="31">
        <f t="shared" si="6"/>
        <v>117.72171981596064</v>
      </c>
    </row>
    <row r="43" spans="1:14" s="3" customFormat="1" ht="9.75" customHeight="1">
      <c r="A43" s="12" t="s">
        <v>265</v>
      </c>
      <c r="B43" s="55" t="s">
        <v>36</v>
      </c>
      <c r="C43" s="55"/>
      <c r="D43" s="58"/>
      <c r="E43" s="15"/>
      <c r="F43" s="11">
        <f t="shared" si="8"/>
        <v>232599</v>
      </c>
      <c r="G43" s="11">
        <v>248747</v>
      </c>
      <c r="H43" s="29">
        <f t="shared" si="1"/>
        <v>93.50826341624222</v>
      </c>
      <c r="I43" s="16">
        <v>0</v>
      </c>
      <c r="J43" s="16">
        <v>0</v>
      </c>
      <c r="K43" s="30">
        <f t="shared" si="7"/>
        <v>0</v>
      </c>
      <c r="L43" s="16">
        <v>232599</v>
      </c>
      <c r="M43" s="16">
        <v>248747</v>
      </c>
      <c r="N43" s="31">
        <f t="shared" si="6"/>
        <v>93.50826341624222</v>
      </c>
    </row>
    <row r="44" spans="1:14" s="3" customFormat="1" ht="9.75" customHeight="1">
      <c r="A44" s="17" t="s">
        <v>265</v>
      </c>
      <c r="B44" s="13"/>
      <c r="C44" s="55" t="s">
        <v>37</v>
      </c>
      <c r="D44" s="55"/>
      <c r="E44" s="15"/>
      <c r="F44" s="11">
        <f t="shared" si="8"/>
        <v>165600</v>
      </c>
      <c r="G44" s="11">
        <v>164263</v>
      </c>
      <c r="H44" s="29">
        <f t="shared" si="1"/>
        <v>100.81393862281828</v>
      </c>
      <c r="I44" s="16">
        <v>0</v>
      </c>
      <c r="J44" s="16">
        <v>0</v>
      </c>
      <c r="K44" s="30">
        <f t="shared" si="7"/>
        <v>0</v>
      </c>
      <c r="L44" s="16">
        <v>165600</v>
      </c>
      <c r="M44" s="16">
        <v>164263</v>
      </c>
      <c r="N44" s="31">
        <f t="shared" si="6"/>
        <v>100.81393862281828</v>
      </c>
    </row>
    <row r="45" spans="1:14" s="3" customFormat="1" ht="9.75" customHeight="1">
      <c r="A45" s="17" t="s">
        <v>266</v>
      </c>
      <c r="B45" s="13"/>
      <c r="C45" s="55" t="s">
        <v>38</v>
      </c>
      <c r="D45" s="55"/>
      <c r="E45" s="15"/>
      <c r="F45" s="11">
        <f t="shared" si="8"/>
        <v>0</v>
      </c>
      <c r="G45" s="11">
        <v>0</v>
      </c>
      <c r="H45" s="29">
        <f t="shared" si="1"/>
        <v>0</v>
      </c>
      <c r="I45" s="16">
        <v>0</v>
      </c>
      <c r="J45" s="16">
        <v>0</v>
      </c>
      <c r="K45" s="30">
        <f t="shared" si="7"/>
        <v>0</v>
      </c>
      <c r="L45" s="16">
        <v>0</v>
      </c>
      <c r="M45" s="16">
        <v>0</v>
      </c>
      <c r="N45" s="31">
        <f t="shared" si="6"/>
        <v>0</v>
      </c>
    </row>
    <row r="46" spans="1:14" s="3" customFormat="1" ht="9.75" customHeight="1">
      <c r="A46" s="17" t="s">
        <v>267</v>
      </c>
      <c r="B46" s="13"/>
      <c r="C46" s="55" t="s">
        <v>268</v>
      </c>
      <c r="D46" s="55"/>
      <c r="E46" s="15"/>
      <c r="F46" s="11">
        <f t="shared" si="8"/>
        <v>0</v>
      </c>
      <c r="G46" s="11">
        <v>0</v>
      </c>
      <c r="H46" s="29">
        <f t="shared" si="1"/>
        <v>0</v>
      </c>
      <c r="I46" s="16">
        <v>0</v>
      </c>
      <c r="J46" s="16">
        <v>0</v>
      </c>
      <c r="K46" s="30">
        <f t="shared" si="7"/>
        <v>0</v>
      </c>
      <c r="L46" s="16">
        <v>0</v>
      </c>
      <c r="M46" s="16">
        <v>0</v>
      </c>
      <c r="N46" s="31">
        <f t="shared" si="6"/>
        <v>0</v>
      </c>
    </row>
    <row r="47" spans="1:14" s="3" customFormat="1" ht="9.75" customHeight="1">
      <c r="A47" s="17" t="s">
        <v>269</v>
      </c>
      <c r="B47" s="13"/>
      <c r="C47" s="55" t="s">
        <v>270</v>
      </c>
      <c r="D47" s="55"/>
      <c r="E47" s="15"/>
      <c r="F47" s="11">
        <f t="shared" si="8"/>
        <v>0</v>
      </c>
      <c r="G47" s="11">
        <v>0</v>
      </c>
      <c r="H47" s="29">
        <f t="shared" si="1"/>
        <v>0</v>
      </c>
      <c r="I47" s="16">
        <v>0</v>
      </c>
      <c r="J47" s="16">
        <v>0</v>
      </c>
      <c r="K47" s="30">
        <f t="shared" si="7"/>
        <v>0</v>
      </c>
      <c r="L47" s="16">
        <v>0</v>
      </c>
      <c r="M47" s="16">
        <v>0</v>
      </c>
      <c r="N47" s="31">
        <f t="shared" si="6"/>
        <v>0</v>
      </c>
    </row>
    <row r="48" spans="1:14" s="3" customFormat="1" ht="9.75" customHeight="1">
      <c r="A48" s="17" t="s">
        <v>271</v>
      </c>
      <c r="B48" s="13"/>
      <c r="C48" s="55" t="s">
        <v>272</v>
      </c>
      <c r="D48" s="55"/>
      <c r="E48" s="15"/>
      <c r="F48" s="11">
        <f t="shared" si="8"/>
        <v>22</v>
      </c>
      <c r="G48" s="11">
        <v>0</v>
      </c>
      <c r="H48" s="29" t="str">
        <f t="shared" si="1"/>
        <v>*</v>
      </c>
      <c r="I48" s="16">
        <v>0</v>
      </c>
      <c r="J48" s="16">
        <v>0</v>
      </c>
      <c r="K48" s="30">
        <f t="shared" si="7"/>
        <v>0</v>
      </c>
      <c r="L48" s="16">
        <v>22</v>
      </c>
      <c r="M48" s="16">
        <v>0</v>
      </c>
      <c r="N48" s="31" t="str">
        <f t="shared" si="6"/>
        <v>*</v>
      </c>
    </row>
    <row r="49" spans="1:14" s="3" customFormat="1" ht="9.75" customHeight="1">
      <c r="A49" s="17" t="s">
        <v>273</v>
      </c>
      <c r="B49" s="13"/>
      <c r="C49" s="55" t="s">
        <v>39</v>
      </c>
      <c r="D49" s="55"/>
      <c r="E49" s="15"/>
      <c r="F49" s="11">
        <f t="shared" si="8"/>
        <v>66977</v>
      </c>
      <c r="G49" s="11">
        <v>84484</v>
      </c>
      <c r="H49" s="29">
        <f t="shared" si="1"/>
        <v>79.27773306188153</v>
      </c>
      <c r="I49" s="16">
        <v>0</v>
      </c>
      <c r="J49" s="16">
        <v>0</v>
      </c>
      <c r="K49" s="30">
        <f t="shared" si="7"/>
        <v>0</v>
      </c>
      <c r="L49" s="16">
        <v>66977</v>
      </c>
      <c r="M49" s="16">
        <v>84484</v>
      </c>
      <c r="N49" s="31">
        <f t="shared" si="6"/>
        <v>79.27773306188153</v>
      </c>
    </row>
    <row r="50" spans="2:14" s="18" customFormat="1" ht="9.75" customHeight="1">
      <c r="B50" s="57" t="s">
        <v>274</v>
      </c>
      <c r="C50" s="57"/>
      <c r="D50" s="14"/>
      <c r="E50" s="8"/>
      <c r="F50" s="11">
        <f t="shared" si="8"/>
        <v>5326417</v>
      </c>
      <c r="G50" s="11">
        <v>5157250</v>
      </c>
      <c r="H50" s="29">
        <f t="shared" si="1"/>
        <v>103.28017838964566</v>
      </c>
      <c r="I50" s="11">
        <f>SUM(I51:I53,I56:I58,I73:I75,I78,I83:I87)</f>
        <v>4927006</v>
      </c>
      <c r="J50" s="11">
        <v>4857815</v>
      </c>
      <c r="K50" s="29">
        <f>IF(J50=0,IF(I50=0,0,"*"),IF(I50&gt;=J50*10,"******",I50/J50*100))</f>
        <v>101.42432348699981</v>
      </c>
      <c r="L50" s="11">
        <f>SUM(L51:L53,L56:L58,L73:L75,L78,L83:L87)</f>
        <v>399411</v>
      </c>
      <c r="M50" s="11">
        <v>299435</v>
      </c>
      <c r="N50" s="46">
        <f>IF(M50=0,IF(L50=0,0,"*"),IF(L50&gt;=M50*10,"******",L50/M50*100))</f>
        <v>133.38821447058626</v>
      </c>
    </row>
    <row r="51" spans="1:14" s="3" customFormat="1" ht="9.75" customHeight="1">
      <c r="A51" s="12" t="s">
        <v>40</v>
      </c>
      <c r="B51" s="55" t="s">
        <v>41</v>
      </c>
      <c r="C51" s="55"/>
      <c r="D51" s="58"/>
      <c r="E51" s="15"/>
      <c r="F51" s="11">
        <f t="shared" si="8"/>
        <v>126931</v>
      </c>
      <c r="G51" s="11">
        <v>120223</v>
      </c>
      <c r="H51" s="29">
        <f t="shared" si="1"/>
        <v>105.57963118538049</v>
      </c>
      <c r="I51" s="16">
        <v>42882</v>
      </c>
      <c r="J51" s="16">
        <v>0</v>
      </c>
      <c r="K51" s="30" t="str">
        <f>IF(J51=0,IF(I51=0,0,"*"),IF(I51&gt;=J51*10,"******",I51/J51*100))</f>
        <v>*</v>
      </c>
      <c r="L51" s="16">
        <v>84049</v>
      </c>
      <c r="M51" s="16">
        <v>120223</v>
      </c>
      <c r="N51" s="31">
        <f>IF(M51=0,IF(L51=0,0,"*"),IF(L51&gt;=M51*10,"******",L51/M51*100))</f>
        <v>69.91091554860552</v>
      </c>
    </row>
    <row r="52" spans="1:14" s="3" customFormat="1" ht="9.75" customHeight="1">
      <c r="A52" s="12" t="s">
        <v>42</v>
      </c>
      <c r="B52" s="55" t="s">
        <v>43</v>
      </c>
      <c r="C52" s="55"/>
      <c r="D52" s="58"/>
      <c r="E52" s="15"/>
      <c r="F52" s="11">
        <f t="shared" si="8"/>
        <v>96233</v>
      </c>
      <c r="G52" s="11">
        <v>14148</v>
      </c>
      <c r="H52" s="29">
        <f t="shared" si="1"/>
        <v>680.1880124399208</v>
      </c>
      <c r="I52" s="16">
        <v>4925</v>
      </c>
      <c r="J52" s="16">
        <v>742</v>
      </c>
      <c r="K52" s="30">
        <f aca="true" t="shared" si="9" ref="K52:K87">IF(J52=0,IF(I52=0,0,"*"),IF(I52&gt;=J52*10,"******",I52/J52*100))</f>
        <v>663.7466307277629</v>
      </c>
      <c r="L52" s="16">
        <v>91308</v>
      </c>
      <c r="M52" s="16">
        <v>13406</v>
      </c>
      <c r="N52" s="31">
        <f aca="true" t="shared" si="10" ref="N52:N87">IF(M52=0,IF(L52=0,0,"*"),IF(L52&gt;=M52*10,"******",L52/M52*100))</f>
        <v>681.0980158138146</v>
      </c>
    </row>
    <row r="53" spans="1:14" s="3" customFormat="1" ht="9.75" customHeight="1">
      <c r="A53" s="12" t="s">
        <v>44</v>
      </c>
      <c r="B53" s="55" t="s">
        <v>45</v>
      </c>
      <c r="C53" s="55"/>
      <c r="D53" s="58"/>
      <c r="E53" s="15"/>
      <c r="F53" s="11">
        <f t="shared" si="8"/>
        <v>49123</v>
      </c>
      <c r="G53" s="11">
        <v>35555</v>
      </c>
      <c r="H53" s="29">
        <f t="shared" si="1"/>
        <v>138.16059625931655</v>
      </c>
      <c r="I53" s="16">
        <v>29</v>
      </c>
      <c r="J53" s="16">
        <v>61</v>
      </c>
      <c r="K53" s="30">
        <f t="shared" si="9"/>
        <v>47.540983606557376</v>
      </c>
      <c r="L53" s="16">
        <v>49094</v>
      </c>
      <c r="M53" s="16">
        <v>35494</v>
      </c>
      <c r="N53" s="31">
        <f t="shared" si="10"/>
        <v>138.3163351552375</v>
      </c>
    </row>
    <row r="54" spans="1:14" s="3" customFormat="1" ht="9.75" customHeight="1">
      <c r="A54" s="17" t="s">
        <v>44</v>
      </c>
      <c r="B54" s="13"/>
      <c r="C54" s="55" t="s">
        <v>46</v>
      </c>
      <c r="D54" s="55"/>
      <c r="E54" s="15"/>
      <c r="F54" s="11">
        <f t="shared" si="8"/>
        <v>29</v>
      </c>
      <c r="G54" s="11">
        <v>61</v>
      </c>
      <c r="H54" s="29">
        <f t="shared" si="1"/>
        <v>47.540983606557376</v>
      </c>
      <c r="I54" s="16">
        <v>29</v>
      </c>
      <c r="J54" s="16">
        <v>61</v>
      </c>
      <c r="K54" s="30">
        <f t="shared" si="9"/>
        <v>47.540983606557376</v>
      </c>
      <c r="L54" s="16">
        <v>0</v>
      </c>
      <c r="M54" s="16">
        <v>0</v>
      </c>
      <c r="N54" s="31">
        <f t="shared" si="10"/>
        <v>0</v>
      </c>
    </row>
    <row r="55" spans="1:14" s="3" customFormat="1" ht="9.75" customHeight="1">
      <c r="A55" s="17" t="s">
        <v>47</v>
      </c>
      <c r="B55" s="13"/>
      <c r="C55" s="55" t="s">
        <v>48</v>
      </c>
      <c r="D55" s="55"/>
      <c r="E55" s="15"/>
      <c r="F55" s="11">
        <f t="shared" si="8"/>
        <v>49094</v>
      </c>
      <c r="G55" s="11">
        <v>35494</v>
      </c>
      <c r="H55" s="29">
        <f t="shared" si="1"/>
        <v>138.3163351552375</v>
      </c>
      <c r="I55" s="16">
        <v>0</v>
      </c>
      <c r="J55" s="16">
        <v>0</v>
      </c>
      <c r="K55" s="30">
        <f t="shared" si="9"/>
        <v>0</v>
      </c>
      <c r="L55" s="16">
        <v>49094</v>
      </c>
      <c r="M55" s="16">
        <v>35494</v>
      </c>
      <c r="N55" s="31">
        <f t="shared" si="10"/>
        <v>138.3163351552375</v>
      </c>
    </row>
    <row r="56" spans="1:14" s="3" customFormat="1" ht="9.75" customHeight="1">
      <c r="A56" s="12" t="s">
        <v>49</v>
      </c>
      <c r="B56" s="55" t="s">
        <v>50</v>
      </c>
      <c r="C56" s="55"/>
      <c r="D56" s="58"/>
      <c r="E56" s="15"/>
      <c r="F56" s="11">
        <f t="shared" si="8"/>
        <v>149180</v>
      </c>
      <c r="G56" s="11">
        <v>101836</v>
      </c>
      <c r="H56" s="29">
        <f t="shared" si="1"/>
        <v>146.49043560234102</v>
      </c>
      <c r="I56" s="16">
        <v>5007</v>
      </c>
      <c r="J56" s="16">
        <v>0</v>
      </c>
      <c r="K56" s="30" t="str">
        <f t="shared" si="9"/>
        <v>*</v>
      </c>
      <c r="L56" s="16">
        <v>144173</v>
      </c>
      <c r="M56" s="16">
        <v>101836</v>
      </c>
      <c r="N56" s="31">
        <f t="shared" si="10"/>
        <v>141.57370674417692</v>
      </c>
    </row>
    <row r="57" spans="1:14" s="3" customFormat="1" ht="9.75" customHeight="1">
      <c r="A57" s="12" t="s">
        <v>51</v>
      </c>
      <c r="B57" s="55" t="s">
        <v>52</v>
      </c>
      <c r="C57" s="55"/>
      <c r="D57" s="58"/>
      <c r="E57" s="15"/>
      <c r="F57" s="11">
        <f t="shared" si="8"/>
        <v>0</v>
      </c>
      <c r="G57" s="11">
        <v>0</v>
      </c>
      <c r="H57" s="29">
        <f t="shared" si="1"/>
        <v>0</v>
      </c>
      <c r="I57" s="16">
        <v>0</v>
      </c>
      <c r="J57" s="16">
        <v>0</v>
      </c>
      <c r="K57" s="30">
        <f t="shared" si="9"/>
        <v>0</v>
      </c>
      <c r="L57" s="16">
        <v>0</v>
      </c>
      <c r="M57" s="16">
        <v>0</v>
      </c>
      <c r="N57" s="31">
        <f t="shared" si="10"/>
        <v>0</v>
      </c>
    </row>
    <row r="58" spans="1:14" s="3" customFormat="1" ht="9.75" customHeight="1">
      <c r="A58" s="12" t="s">
        <v>53</v>
      </c>
      <c r="B58" s="55" t="s">
        <v>54</v>
      </c>
      <c r="C58" s="55"/>
      <c r="D58" s="58"/>
      <c r="E58" s="15"/>
      <c r="F58" s="11">
        <f t="shared" si="8"/>
        <v>4770391</v>
      </c>
      <c r="G58" s="11">
        <v>4751974</v>
      </c>
      <c r="H58" s="29">
        <f t="shared" si="1"/>
        <v>100.38756525183008</v>
      </c>
      <c r="I58" s="16">
        <v>4770391</v>
      </c>
      <c r="J58" s="16">
        <v>4746774</v>
      </c>
      <c r="K58" s="30">
        <f t="shared" si="9"/>
        <v>100.49753790679733</v>
      </c>
      <c r="L58" s="16">
        <v>0</v>
      </c>
      <c r="M58" s="16">
        <v>5200</v>
      </c>
      <c r="N58" s="31">
        <f t="shared" si="10"/>
        <v>0</v>
      </c>
    </row>
    <row r="59" spans="1:14" s="3" customFormat="1" ht="9.75" customHeight="1">
      <c r="A59" s="17" t="s">
        <v>55</v>
      </c>
      <c r="B59" s="13"/>
      <c r="C59" s="55" t="s">
        <v>56</v>
      </c>
      <c r="D59" s="55"/>
      <c r="E59" s="15"/>
      <c r="F59" s="11">
        <f t="shared" si="8"/>
        <v>0</v>
      </c>
      <c r="G59" s="11">
        <v>0</v>
      </c>
      <c r="H59" s="29">
        <f t="shared" si="1"/>
        <v>0</v>
      </c>
      <c r="I59" s="16">
        <v>0</v>
      </c>
      <c r="J59" s="16">
        <v>0</v>
      </c>
      <c r="K59" s="30">
        <f t="shared" si="9"/>
        <v>0</v>
      </c>
      <c r="L59" s="16">
        <v>0</v>
      </c>
      <c r="M59" s="16">
        <v>0</v>
      </c>
      <c r="N59" s="31">
        <f t="shared" si="10"/>
        <v>0</v>
      </c>
    </row>
    <row r="60" spans="1:14" s="3" customFormat="1" ht="9.75" customHeight="1">
      <c r="A60" s="17" t="s">
        <v>57</v>
      </c>
      <c r="B60" s="13"/>
      <c r="C60" s="55" t="s">
        <v>58</v>
      </c>
      <c r="D60" s="55"/>
      <c r="E60" s="15"/>
      <c r="F60" s="11">
        <f t="shared" si="8"/>
        <v>0</v>
      </c>
      <c r="G60" s="11">
        <v>0</v>
      </c>
      <c r="H60" s="29">
        <f t="shared" si="1"/>
        <v>0</v>
      </c>
      <c r="I60" s="16">
        <v>0</v>
      </c>
      <c r="J60" s="16">
        <v>0</v>
      </c>
      <c r="K60" s="30">
        <f t="shared" si="9"/>
        <v>0</v>
      </c>
      <c r="L60" s="16">
        <v>0</v>
      </c>
      <c r="M60" s="16">
        <v>0</v>
      </c>
      <c r="N60" s="31">
        <f t="shared" si="10"/>
        <v>0</v>
      </c>
    </row>
    <row r="61" spans="1:14" s="3" customFormat="1" ht="9.75" customHeight="1">
      <c r="A61" s="17" t="s">
        <v>59</v>
      </c>
      <c r="B61" s="13"/>
      <c r="C61" s="55" t="s">
        <v>60</v>
      </c>
      <c r="D61" s="55"/>
      <c r="E61" s="15"/>
      <c r="F61" s="11">
        <f t="shared" si="8"/>
        <v>0</v>
      </c>
      <c r="G61" s="11">
        <v>0</v>
      </c>
      <c r="H61" s="29">
        <f t="shared" si="1"/>
        <v>0</v>
      </c>
      <c r="I61" s="16">
        <v>0</v>
      </c>
      <c r="J61" s="16">
        <v>0</v>
      </c>
      <c r="K61" s="30">
        <f t="shared" si="9"/>
        <v>0</v>
      </c>
      <c r="L61" s="16">
        <v>0</v>
      </c>
      <c r="M61" s="16">
        <v>0</v>
      </c>
      <c r="N61" s="31">
        <f t="shared" si="10"/>
        <v>0</v>
      </c>
    </row>
    <row r="62" spans="1:14" s="3" customFormat="1" ht="9.75" customHeight="1">
      <c r="A62" s="17" t="s">
        <v>61</v>
      </c>
      <c r="B62" s="13"/>
      <c r="C62" s="55" t="s">
        <v>275</v>
      </c>
      <c r="D62" s="55"/>
      <c r="E62" s="15"/>
      <c r="F62" s="11">
        <f t="shared" si="8"/>
        <v>0</v>
      </c>
      <c r="G62" s="11">
        <v>0</v>
      </c>
      <c r="H62" s="29">
        <f t="shared" si="1"/>
        <v>0</v>
      </c>
      <c r="I62" s="16">
        <v>0</v>
      </c>
      <c r="J62" s="16">
        <v>0</v>
      </c>
      <c r="K62" s="30">
        <f t="shared" si="9"/>
        <v>0</v>
      </c>
      <c r="L62" s="16">
        <v>0</v>
      </c>
      <c r="M62" s="16">
        <v>0</v>
      </c>
      <c r="N62" s="31">
        <f t="shared" si="10"/>
        <v>0</v>
      </c>
    </row>
    <row r="63" spans="1:14" s="3" customFormat="1" ht="9.75" customHeight="1">
      <c r="A63" s="17" t="s">
        <v>62</v>
      </c>
      <c r="B63" s="13"/>
      <c r="C63" s="55" t="s">
        <v>63</v>
      </c>
      <c r="D63" s="55"/>
      <c r="E63" s="15"/>
      <c r="F63" s="11">
        <f t="shared" si="8"/>
        <v>70</v>
      </c>
      <c r="G63" s="11">
        <v>0</v>
      </c>
      <c r="H63" s="29" t="str">
        <f t="shared" si="1"/>
        <v>*</v>
      </c>
      <c r="I63" s="16">
        <v>70</v>
      </c>
      <c r="J63" s="16">
        <v>0</v>
      </c>
      <c r="K63" s="30" t="str">
        <f t="shared" si="9"/>
        <v>*</v>
      </c>
      <c r="L63" s="16">
        <v>0</v>
      </c>
      <c r="M63" s="16">
        <v>0</v>
      </c>
      <c r="N63" s="31">
        <f t="shared" si="10"/>
        <v>0</v>
      </c>
    </row>
    <row r="64" spans="1:14" s="3" customFormat="1" ht="9.75" customHeight="1">
      <c r="A64" s="17" t="s">
        <v>64</v>
      </c>
      <c r="B64" s="13"/>
      <c r="C64" s="55" t="s">
        <v>65</v>
      </c>
      <c r="D64" s="55"/>
      <c r="E64" s="15"/>
      <c r="F64" s="11">
        <f t="shared" si="8"/>
        <v>1021000</v>
      </c>
      <c r="G64" s="11">
        <v>1195500</v>
      </c>
      <c r="H64" s="29">
        <f t="shared" si="1"/>
        <v>85.40359682141363</v>
      </c>
      <c r="I64" s="16">
        <v>1021000</v>
      </c>
      <c r="J64" s="16">
        <v>1195500</v>
      </c>
      <c r="K64" s="30">
        <f t="shared" si="9"/>
        <v>85.40359682141363</v>
      </c>
      <c r="L64" s="16">
        <v>0</v>
      </c>
      <c r="M64" s="16">
        <v>0</v>
      </c>
      <c r="N64" s="31">
        <f t="shared" si="10"/>
        <v>0</v>
      </c>
    </row>
    <row r="65" spans="1:14" s="3" customFormat="1" ht="9.75" customHeight="1">
      <c r="A65" s="17" t="s">
        <v>66</v>
      </c>
      <c r="B65" s="13"/>
      <c r="C65" s="55" t="s">
        <v>67</v>
      </c>
      <c r="D65" s="55"/>
      <c r="E65" s="15"/>
      <c r="F65" s="11">
        <f t="shared" si="8"/>
        <v>12581</v>
      </c>
      <c r="G65" s="11">
        <v>191114</v>
      </c>
      <c r="H65" s="29">
        <f t="shared" si="1"/>
        <v>6.58298188515755</v>
      </c>
      <c r="I65" s="16">
        <v>12581</v>
      </c>
      <c r="J65" s="16">
        <v>191114</v>
      </c>
      <c r="K65" s="30">
        <f t="shared" si="9"/>
        <v>6.58298188515755</v>
      </c>
      <c r="L65" s="16">
        <v>0</v>
      </c>
      <c r="M65" s="16">
        <v>0</v>
      </c>
      <c r="N65" s="31">
        <f t="shared" si="10"/>
        <v>0</v>
      </c>
    </row>
    <row r="66" spans="1:14" s="3" customFormat="1" ht="9.75" customHeight="1">
      <c r="A66" s="17" t="s">
        <v>68</v>
      </c>
      <c r="B66" s="13"/>
      <c r="C66" s="55" t="s">
        <v>69</v>
      </c>
      <c r="D66" s="55"/>
      <c r="E66" s="15"/>
      <c r="F66" s="11">
        <f t="shared" si="8"/>
        <v>0</v>
      </c>
      <c r="G66" s="11">
        <v>0</v>
      </c>
      <c r="H66" s="29">
        <f t="shared" si="1"/>
        <v>0</v>
      </c>
      <c r="I66" s="16">
        <v>0</v>
      </c>
      <c r="J66" s="16">
        <v>0</v>
      </c>
      <c r="K66" s="30">
        <f t="shared" si="9"/>
        <v>0</v>
      </c>
      <c r="L66" s="16">
        <v>0</v>
      </c>
      <c r="M66" s="16">
        <v>0</v>
      </c>
      <c r="N66" s="31">
        <f t="shared" si="10"/>
        <v>0</v>
      </c>
    </row>
    <row r="67" spans="1:14" s="3" customFormat="1" ht="9.75" customHeight="1">
      <c r="A67" s="17" t="s">
        <v>70</v>
      </c>
      <c r="B67" s="13"/>
      <c r="C67" s="55" t="s">
        <v>71</v>
      </c>
      <c r="D67" s="55"/>
      <c r="E67" s="15"/>
      <c r="F67" s="11">
        <f t="shared" si="8"/>
        <v>3736740</v>
      </c>
      <c r="G67" s="11">
        <v>3365360</v>
      </c>
      <c r="H67" s="29">
        <f t="shared" si="1"/>
        <v>111.03537214443627</v>
      </c>
      <c r="I67" s="16">
        <v>3736740</v>
      </c>
      <c r="J67" s="16">
        <v>3360160</v>
      </c>
      <c r="K67" s="30">
        <f t="shared" si="9"/>
        <v>111.20720441883721</v>
      </c>
      <c r="L67" s="16">
        <v>0</v>
      </c>
      <c r="M67" s="16">
        <v>5200</v>
      </c>
      <c r="N67" s="31">
        <f t="shared" si="10"/>
        <v>0</v>
      </c>
    </row>
    <row r="68" spans="1:14" s="3" customFormat="1" ht="9.75" customHeight="1">
      <c r="A68" s="17" t="s">
        <v>72</v>
      </c>
      <c r="B68" s="13"/>
      <c r="C68" s="55" t="s">
        <v>73</v>
      </c>
      <c r="D68" s="55"/>
      <c r="E68" s="15"/>
      <c r="F68" s="11">
        <f t="shared" si="8"/>
        <v>0</v>
      </c>
      <c r="G68" s="11">
        <v>0</v>
      </c>
      <c r="H68" s="29">
        <f t="shared" si="1"/>
        <v>0</v>
      </c>
      <c r="I68" s="16">
        <v>0</v>
      </c>
      <c r="J68" s="16">
        <v>0</v>
      </c>
      <c r="K68" s="30">
        <f t="shared" si="9"/>
        <v>0</v>
      </c>
      <c r="L68" s="16">
        <v>0</v>
      </c>
      <c r="M68" s="16">
        <v>0</v>
      </c>
      <c r="N68" s="31">
        <f t="shared" si="10"/>
        <v>0</v>
      </c>
    </row>
    <row r="69" spans="1:14" s="3" customFormat="1" ht="9.75" customHeight="1">
      <c r="A69" s="17" t="s">
        <v>74</v>
      </c>
      <c r="B69" s="13"/>
      <c r="C69" s="55" t="s">
        <v>75</v>
      </c>
      <c r="D69" s="55"/>
      <c r="E69" s="15"/>
      <c r="F69" s="11">
        <f aca="true" t="shared" si="11" ref="F69:F87">SUM(I69,L69)</f>
        <v>0</v>
      </c>
      <c r="G69" s="11">
        <v>0</v>
      </c>
      <c r="H69" s="29">
        <f t="shared" si="1"/>
        <v>0</v>
      </c>
      <c r="I69" s="16">
        <v>0</v>
      </c>
      <c r="J69" s="16">
        <v>0</v>
      </c>
      <c r="K69" s="30">
        <f t="shared" si="9"/>
        <v>0</v>
      </c>
      <c r="L69" s="16">
        <v>0</v>
      </c>
      <c r="M69" s="16">
        <v>0</v>
      </c>
      <c r="N69" s="31">
        <f t="shared" si="10"/>
        <v>0</v>
      </c>
    </row>
    <row r="70" spans="1:14" s="3" customFormat="1" ht="9.75" customHeight="1">
      <c r="A70" s="17" t="s">
        <v>76</v>
      </c>
      <c r="B70" s="13"/>
      <c r="C70" s="55" t="s">
        <v>276</v>
      </c>
      <c r="D70" s="55"/>
      <c r="E70" s="15"/>
      <c r="F70" s="11">
        <f t="shared" si="11"/>
        <v>0</v>
      </c>
      <c r="G70" s="11">
        <v>0</v>
      </c>
      <c r="H70" s="29">
        <f t="shared" si="1"/>
        <v>0</v>
      </c>
      <c r="I70" s="16">
        <v>0</v>
      </c>
      <c r="J70" s="16">
        <v>0</v>
      </c>
      <c r="K70" s="30">
        <f t="shared" si="9"/>
        <v>0</v>
      </c>
      <c r="L70" s="16">
        <v>0</v>
      </c>
      <c r="M70" s="16">
        <v>0</v>
      </c>
      <c r="N70" s="31">
        <f t="shared" si="10"/>
        <v>0</v>
      </c>
    </row>
    <row r="71" spans="1:14" s="3" customFormat="1" ht="9.75" customHeight="1">
      <c r="A71" s="17" t="s">
        <v>77</v>
      </c>
      <c r="B71" s="13"/>
      <c r="C71" s="55" t="s">
        <v>277</v>
      </c>
      <c r="D71" s="55"/>
      <c r="E71" s="15"/>
      <c r="F71" s="11">
        <f t="shared" si="11"/>
        <v>0</v>
      </c>
      <c r="G71" s="11">
        <v>0</v>
      </c>
      <c r="H71" s="29">
        <f aca="true" t="shared" si="12" ref="H71:H87">IF(G71=0,IF(F71=0,0,"*"),IF(F71&gt;=G71*10,"******",F71/G71*100))</f>
        <v>0</v>
      </c>
      <c r="I71" s="16">
        <v>0</v>
      </c>
      <c r="J71" s="16">
        <v>0</v>
      </c>
      <c r="K71" s="30">
        <f t="shared" si="9"/>
        <v>0</v>
      </c>
      <c r="L71" s="16">
        <v>0</v>
      </c>
      <c r="M71" s="16">
        <v>0</v>
      </c>
      <c r="N71" s="31">
        <f t="shared" si="10"/>
        <v>0</v>
      </c>
    </row>
    <row r="72" spans="1:14" s="3" customFormat="1" ht="9.75" customHeight="1">
      <c r="A72" s="17" t="s">
        <v>78</v>
      </c>
      <c r="B72" s="13"/>
      <c r="C72" s="55" t="s">
        <v>79</v>
      </c>
      <c r="D72" s="55"/>
      <c r="E72" s="15"/>
      <c r="F72" s="11">
        <f t="shared" si="11"/>
        <v>0</v>
      </c>
      <c r="G72" s="11">
        <v>0</v>
      </c>
      <c r="H72" s="29">
        <f t="shared" si="12"/>
        <v>0</v>
      </c>
      <c r="I72" s="16">
        <v>0</v>
      </c>
      <c r="J72" s="16">
        <v>0</v>
      </c>
      <c r="K72" s="30">
        <f t="shared" si="9"/>
        <v>0</v>
      </c>
      <c r="L72" s="16">
        <v>0</v>
      </c>
      <c r="M72" s="16">
        <v>0</v>
      </c>
      <c r="N72" s="31">
        <f t="shared" si="10"/>
        <v>0</v>
      </c>
    </row>
    <row r="73" spans="1:14" s="3" customFormat="1" ht="9.75" customHeight="1">
      <c r="A73" s="12" t="s">
        <v>80</v>
      </c>
      <c r="B73" s="55" t="s">
        <v>81</v>
      </c>
      <c r="C73" s="55"/>
      <c r="D73" s="58"/>
      <c r="E73" s="15"/>
      <c r="F73" s="11">
        <f t="shared" si="11"/>
        <v>580</v>
      </c>
      <c r="G73" s="11">
        <v>7083</v>
      </c>
      <c r="H73" s="29">
        <f t="shared" si="12"/>
        <v>8.18862064097134</v>
      </c>
      <c r="I73" s="16">
        <v>580</v>
      </c>
      <c r="J73" s="16">
        <v>7082</v>
      </c>
      <c r="K73" s="30">
        <f t="shared" si="9"/>
        <v>8.189776899181023</v>
      </c>
      <c r="L73" s="16">
        <v>0</v>
      </c>
      <c r="M73" s="16">
        <v>1</v>
      </c>
      <c r="N73" s="31">
        <f t="shared" si="10"/>
        <v>0</v>
      </c>
    </row>
    <row r="74" spans="1:14" s="3" customFormat="1" ht="9.75" customHeight="1">
      <c r="A74" s="12" t="s">
        <v>82</v>
      </c>
      <c r="B74" s="55" t="s">
        <v>83</v>
      </c>
      <c r="C74" s="55"/>
      <c r="D74" s="58"/>
      <c r="E74" s="15"/>
      <c r="F74" s="11">
        <f t="shared" si="11"/>
        <v>0</v>
      </c>
      <c r="G74" s="11">
        <v>721</v>
      </c>
      <c r="H74" s="29">
        <f t="shared" si="12"/>
        <v>0</v>
      </c>
      <c r="I74" s="16">
        <v>0</v>
      </c>
      <c r="J74" s="16">
        <v>0</v>
      </c>
      <c r="K74" s="30">
        <f t="shared" si="9"/>
        <v>0</v>
      </c>
      <c r="L74" s="16">
        <v>0</v>
      </c>
      <c r="M74" s="16">
        <v>721</v>
      </c>
      <c r="N74" s="31">
        <f t="shared" si="10"/>
        <v>0</v>
      </c>
    </row>
    <row r="75" spans="1:14" s="3" customFormat="1" ht="9.75" customHeight="1">
      <c r="A75" s="12" t="s">
        <v>84</v>
      </c>
      <c r="B75" s="55" t="s">
        <v>85</v>
      </c>
      <c r="C75" s="55"/>
      <c r="D75" s="58"/>
      <c r="E75" s="15"/>
      <c r="F75" s="11">
        <f t="shared" si="11"/>
        <v>100680</v>
      </c>
      <c r="G75" s="11">
        <v>99538</v>
      </c>
      <c r="H75" s="29">
        <f t="shared" si="12"/>
        <v>101.1473005284414</v>
      </c>
      <c r="I75" s="16">
        <v>97205</v>
      </c>
      <c r="J75" s="16">
        <v>99171</v>
      </c>
      <c r="K75" s="30">
        <f t="shared" si="9"/>
        <v>98.01756561898135</v>
      </c>
      <c r="L75" s="16">
        <v>3475</v>
      </c>
      <c r="M75" s="16">
        <v>367</v>
      </c>
      <c r="N75" s="31">
        <f t="shared" si="10"/>
        <v>946.8664850136239</v>
      </c>
    </row>
    <row r="76" spans="1:14" s="3" customFormat="1" ht="9.75" customHeight="1">
      <c r="A76" s="17" t="s">
        <v>51</v>
      </c>
      <c r="B76" s="13"/>
      <c r="C76" s="55" t="s">
        <v>86</v>
      </c>
      <c r="D76" s="55"/>
      <c r="E76" s="15"/>
      <c r="F76" s="11">
        <f t="shared" si="11"/>
        <v>96600</v>
      </c>
      <c r="G76" s="11">
        <v>99083</v>
      </c>
      <c r="H76" s="29">
        <f t="shared" si="12"/>
        <v>97.49402016491224</v>
      </c>
      <c r="I76" s="16">
        <v>95952</v>
      </c>
      <c r="J76" s="16">
        <v>99083</v>
      </c>
      <c r="K76" s="30">
        <f t="shared" si="9"/>
        <v>96.84002301101097</v>
      </c>
      <c r="L76" s="16">
        <v>648</v>
      </c>
      <c r="M76" s="16">
        <v>0</v>
      </c>
      <c r="N76" s="31" t="str">
        <f t="shared" si="10"/>
        <v>*</v>
      </c>
    </row>
    <row r="77" spans="1:14" s="3" customFormat="1" ht="9.75" customHeight="1">
      <c r="A77" s="17" t="s">
        <v>87</v>
      </c>
      <c r="B77" s="13"/>
      <c r="C77" s="55" t="s">
        <v>88</v>
      </c>
      <c r="D77" s="55"/>
      <c r="E77" s="15"/>
      <c r="F77" s="11">
        <f t="shared" si="11"/>
        <v>4080</v>
      </c>
      <c r="G77" s="11">
        <v>455</v>
      </c>
      <c r="H77" s="29">
        <f t="shared" si="12"/>
        <v>896.7032967032967</v>
      </c>
      <c r="I77" s="16">
        <v>1253</v>
      </c>
      <c r="J77" s="16">
        <v>88</v>
      </c>
      <c r="K77" s="30" t="str">
        <f t="shared" si="9"/>
        <v>******</v>
      </c>
      <c r="L77" s="16">
        <v>2827</v>
      </c>
      <c r="M77" s="16">
        <v>367</v>
      </c>
      <c r="N77" s="31">
        <f t="shared" si="10"/>
        <v>770.2997275204359</v>
      </c>
    </row>
    <row r="78" spans="1:14" s="3" customFormat="1" ht="9.75" customHeight="1">
      <c r="A78" s="12" t="s">
        <v>87</v>
      </c>
      <c r="B78" s="55" t="s">
        <v>89</v>
      </c>
      <c r="C78" s="55"/>
      <c r="D78" s="58"/>
      <c r="E78" s="15"/>
      <c r="F78" s="11">
        <f t="shared" si="11"/>
        <v>7514</v>
      </c>
      <c r="G78" s="11">
        <v>13421</v>
      </c>
      <c r="H78" s="29">
        <f t="shared" si="12"/>
        <v>55.98688622308323</v>
      </c>
      <c r="I78" s="16">
        <v>0</v>
      </c>
      <c r="J78" s="16">
        <v>113</v>
      </c>
      <c r="K78" s="30">
        <f t="shared" si="9"/>
        <v>0</v>
      </c>
      <c r="L78" s="16">
        <v>7514</v>
      </c>
      <c r="M78" s="16">
        <v>13308</v>
      </c>
      <c r="N78" s="31">
        <f t="shared" si="10"/>
        <v>56.462278328824766</v>
      </c>
    </row>
    <row r="79" spans="1:14" s="3" customFormat="1" ht="9.75" customHeight="1">
      <c r="A79" s="17" t="s">
        <v>82</v>
      </c>
      <c r="B79" s="13"/>
      <c r="C79" s="55" t="s">
        <v>278</v>
      </c>
      <c r="D79" s="55"/>
      <c r="E79" s="15"/>
      <c r="F79" s="11">
        <f t="shared" si="11"/>
        <v>0</v>
      </c>
      <c r="G79" s="11">
        <v>0</v>
      </c>
      <c r="H79" s="29">
        <f t="shared" si="12"/>
        <v>0</v>
      </c>
      <c r="I79" s="16">
        <v>0</v>
      </c>
      <c r="J79" s="16">
        <v>0</v>
      </c>
      <c r="K79" s="30">
        <f t="shared" si="9"/>
        <v>0</v>
      </c>
      <c r="L79" s="16">
        <v>0</v>
      </c>
      <c r="M79" s="16">
        <v>0</v>
      </c>
      <c r="N79" s="31">
        <f t="shared" si="10"/>
        <v>0</v>
      </c>
    </row>
    <row r="80" spans="1:14" s="3" customFormat="1" ht="9.75" customHeight="1">
      <c r="A80" s="17" t="s">
        <v>84</v>
      </c>
      <c r="B80" s="13"/>
      <c r="C80" s="55" t="s">
        <v>279</v>
      </c>
      <c r="D80" s="55"/>
      <c r="E80" s="15"/>
      <c r="F80" s="11">
        <f t="shared" si="11"/>
        <v>107</v>
      </c>
      <c r="G80" s="11">
        <v>29</v>
      </c>
      <c r="H80" s="29">
        <f t="shared" si="12"/>
        <v>368.9655172413793</v>
      </c>
      <c r="I80" s="16">
        <v>0</v>
      </c>
      <c r="J80" s="16">
        <v>29</v>
      </c>
      <c r="K80" s="30">
        <f t="shared" si="9"/>
        <v>0</v>
      </c>
      <c r="L80" s="16">
        <v>107</v>
      </c>
      <c r="M80" s="16">
        <v>0</v>
      </c>
      <c r="N80" s="31" t="str">
        <f t="shared" si="10"/>
        <v>*</v>
      </c>
    </row>
    <row r="81" spans="1:14" s="3" customFormat="1" ht="9.75" customHeight="1">
      <c r="A81" s="17" t="s">
        <v>90</v>
      </c>
      <c r="B81" s="13"/>
      <c r="C81" s="55" t="s">
        <v>91</v>
      </c>
      <c r="D81" s="55"/>
      <c r="E81" s="15"/>
      <c r="F81" s="11">
        <f t="shared" si="11"/>
        <v>10</v>
      </c>
      <c r="G81" s="11">
        <v>84</v>
      </c>
      <c r="H81" s="29">
        <f t="shared" si="12"/>
        <v>11.904761904761903</v>
      </c>
      <c r="I81" s="16">
        <v>0</v>
      </c>
      <c r="J81" s="16">
        <v>84</v>
      </c>
      <c r="K81" s="30">
        <f t="shared" si="9"/>
        <v>0</v>
      </c>
      <c r="L81" s="16">
        <v>10</v>
      </c>
      <c r="M81" s="16">
        <v>0</v>
      </c>
      <c r="N81" s="31" t="str">
        <f t="shared" si="10"/>
        <v>*</v>
      </c>
    </row>
    <row r="82" spans="1:14" s="3" customFormat="1" ht="9.75" customHeight="1">
      <c r="A82" s="17" t="s">
        <v>92</v>
      </c>
      <c r="B82" s="13"/>
      <c r="C82" s="55" t="s">
        <v>93</v>
      </c>
      <c r="D82" s="55"/>
      <c r="E82" s="15"/>
      <c r="F82" s="11">
        <f t="shared" si="11"/>
        <v>7397</v>
      </c>
      <c r="G82" s="11">
        <v>13308</v>
      </c>
      <c r="H82" s="29">
        <f t="shared" si="12"/>
        <v>55.58310790501954</v>
      </c>
      <c r="I82" s="16">
        <v>0</v>
      </c>
      <c r="J82" s="16">
        <v>0</v>
      </c>
      <c r="K82" s="30">
        <f t="shared" si="9"/>
        <v>0</v>
      </c>
      <c r="L82" s="16">
        <v>7397</v>
      </c>
      <c r="M82" s="16">
        <v>13308</v>
      </c>
      <c r="N82" s="31">
        <f t="shared" si="10"/>
        <v>55.58310790501954</v>
      </c>
    </row>
    <row r="83" spans="1:14" s="3" customFormat="1" ht="9.75" customHeight="1">
      <c r="A83" s="12" t="s">
        <v>94</v>
      </c>
      <c r="B83" s="55" t="s">
        <v>95</v>
      </c>
      <c r="C83" s="55"/>
      <c r="D83" s="58"/>
      <c r="E83" s="15"/>
      <c r="F83" s="11">
        <f t="shared" si="11"/>
        <v>7458</v>
      </c>
      <c r="G83" s="11">
        <v>2743</v>
      </c>
      <c r="H83" s="29">
        <f t="shared" si="12"/>
        <v>271.89208895370035</v>
      </c>
      <c r="I83" s="16">
        <v>5958</v>
      </c>
      <c r="J83" s="16">
        <v>2709</v>
      </c>
      <c r="K83" s="30">
        <f t="shared" si="9"/>
        <v>219.93355481727573</v>
      </c>
      <c r="L83" s="16">
        <v>1500</v>
      </c>
      <c r="M83" s="16">
        <v>34</v>
      </c>
      <c r="N83" s="31" t="str">
        <f t="shared" si="10"/>
        <v>******</v>
      </c>
    </row>
    <row r="84" spans="1:14" s="3" customFormat="1" ht="9.75" customHeight="1">
      <c r="A84" s="12" t="s">
        <v>96</v>
      </c>
      <c r="B84" s="55" t="s">
        <v>97</v>
      </c>
      <c r="C84" s="55"/>
      <c r="D84" s="58"/>
      <c r="E84" s="15"/>
      <c r="F84" s="11">
        <f t="shared" si="11"/>
        <v>6135</v>
      </c>
      <c r="G84" s="11">
        <v>2709</v>
      </c>
      <c r="H84" s="29">
        <f t="shared" si="12"/>
        <v>226.46733111849392</v>
      </c>
      <c r="I84" s="16">
        <v>29</v>
      </c>
      <c r="J84" s="16">
        <v>211</v>
      </c>
      <c r="K84" s="30">
        <f t="shared" si="9"/>
        <v>13.744075829383887</v>
      </c>
      <c r="L84" s="16">
        <v>6106</v>
      </c>
      <c r="M84" s="16">
        <v>2498</v>
      </c>
      <c r="N84" s="31">
        <f t="shared" si="10"/>
        <v>244.435548438751</v>
      </c>
    </row>
    <row r="85" spans="1:14" s="3" customFormat="1" ht="9.75" customHeight="1">
      <c r="A85" s="12" t="s">
        <v>98</v>
      </c>
      <c r="B85" s="55" t="s">
        <v>99</v>
      </c>
      <c r="C85" s="55"/>
      <c r="D85" s="58"/>
      <c r="E85" s="15"/>
      <c r="F85" s="11">
        <f t="shared" si="11"/>
        <v>0</v>
      </c>
      <c r="G85" s="11">
        <v>1130</v>
      </c>
      <c r="H85" s="29">
        <f t="shared" si="12"/>
        <v>0</v>
      </c>
      <c r="I85" s="16">
        <v>0</v>
      </c>
      <c r="J85" s="16">
        <v>952</v>
      </c>
      <c r="K85" s="30">
        <f t="shared" si="9"/>
        <v>0</v>
      </c>
      <c r="L85" s="16">
        <v>0</v>
      </c>
      <c r="M85" s="16">
        <v>178</v>
      </c>
      <c r="N85" s="31">
        <f t="shared" si="10"/>
        <v>0</v>
      </c>
    </row>
    <row r="86" spans="1:14" s="3" customFormat="1" ht="9.75" customHeight="1">
      <c r="A86" s="12" t="s">
        <v>100</v>
      </c>
      <c r="B86" s="55" t="s">
        <v>101</v>
      </c>
      <c r="C86" s="55"/>
      <c r="D86" s="58"/>
      <c r="E86" s="15"/>
      <c r="F86" s="11">
        <f t="shared" si="11"/>
        <v>12006</v>
      </c>
      <c r="G86" s="11">
        <v>6169</v>
      </c>
      <c r="H86" s="29">
        <f t="shared" si="12"/>
        <v>194.618252553088</v>
      </c>
      <c r="I86" s="16">
        <v>0</v>
      </c>
      <c r="J86" s="16">
        <v>0</v>
      </c>
      <c r="K86" s="30">
        <f t="shared" si="9"/>
        <v>0</v>
      </c>
      <c r="L86" s="16">
        <v>12006</v>
      </c>
      <c r="M86" s="16">
        <v>6169</v>
      </c>
      <c r="N86" s="31">
        <f t="shared" si="10"/>
        <v>194.618252553088</v>
      </c>
    </row>
    <row r="87" spans="1:14" s="3" customFormat="1" ht="9.75" customHeight="1">
      <c r="A87" s="19" t="s">
        <v>102</v>
      </c>
      <c r="B87" s="59" t="s">
        <v>103</v>
      </c>
      <c r="C87" s="59"/>
      <c r="D87" s="60"/>
      <c r="E87" s="21"/>
      <c r="F87" s="33">
        <f t="shared" si="11"/>
        <v>186</v>
      </c>
      <c r="G87" s="33">
        <v>0</v>
      </c>
      <c r="H87" s="34" t="str">
        <f t="shared" si="12"/>
        <v>*</v>
      </c>
      <c r="I87" s="22">
        <v>0</v>
      </c>
      <c r="J87" s="22">
        <v>0</v>
      </c>
      <c r="K87" s="35">
        <f t="shared" si="9"/>
        <v>0</v>
      </c>
      <c r="L87" s="22">
        <v>186</v>
      </c>
      <c r="M87" s="22">
        <v>0</v>
      </c>
      <c r="N87" s="36" t="str">
        <f t="shared" si="10"/>
        <v>*</v>
      </c>
    </row>
    <row r="88" spans="1:14" s="3" customFormat="1" ht="11.25" customHeight="1">
      <c r="A88" s="12"/>
      <c r="B88" s="13"/>
      <c r="C88" s="13"/>
      <c r="D88" s="13"/>
      <c r="E88" s="13"/>
      <c r="F88" s="40"/>
      <c r="G88" s="40"/>
      <c r="H88" s="41"/>
      <c r="I88" s="40"/>
      <c r="J88" s="40"/>
      <c r="K88" s="41"/>
      <c r="L88" s="67" t="s">
        <v>280</v>
      </c>
      <c r="M88" s="67"/>
      <c r="N88" s="67"/>
    </row>
    <row r="89" spans="1:14" s="3" customFormat="1" ht="11.25" customHeight="1">
      <c r="A89" s="19"/>
      <c r="B89" s="20"/>
      <c r="C89" s="20"/>
      <c r="D89" s="20"/>
      <c r="E89" s="20"/>
      <c r="F89" s="42"/>
      <c r="G89" s="42"/>
      <c r="H89" s="43"/>
      <c r="I89" s="42"/>
      <c r="J89" s="42"/>
      <c r="K89" s="43"/>
      <c r="L89" s="68"/>
      <c r="M89" s="68"/>
      <c r="N89" s="68"/>
    </row>
    <row r="90" spans="1:14" ht="23.25" customHeight="1">
      <c r="A90" s="72"/>
      <c r="B90" s="72"/>
      <c r="C90" s="72"/>
      <c r="D90" s="72"/>
      <c r="E90" s="73"/>
      <c r="F90" s="70" t="s">
        <v>296</v>
      </c>
      <c r="G90" s="70"/>
      <c r="H90" s="70"/>
      <c r="I90" s="70" t="s">
        <v>297</v>
      </c>
      <c r="J90" s="70"/>
      <c r="K90" s="70"/>
      <c r="L90" s="70" t="s">
        <v>298</v>
      </c>
      <c r="M90" s="70"/>
      <c r="N90" s="71"/>
    </row>
    <row r="91" spans="1:14" ht="23.25" customHeight="1">
      <c r="A91" s="74"/>
      <c r="B91" s="74"/>
      <c r="C91" s="74"/>
      <c r="D91" s="74"/>
      <c r="E91" s="75"/>
      <c r="F91" s="2" t="s">
        <v>304</v>
      </c>
      <c r="G91" s="2" t="s">
        <v>284</v>
      </c>
      <c r="H91" s="4" t="s">
        <v>285</v>
      </c>
      <c r="I91" s="2" t="s">
        <v>304</v>
      </c>
      <c r="J91" s="2" t="s">
        <v>284</v>
      </c>
      <c r="K91" s="4" t="s">
        <v>285</v>
      </c>
      <c r="L91" s="2" t="s">
        <v>305</v>
      </c>
      <c r="M91" s="2" t="s">
        <v>284</v>
      </c>
      <c r="N91" s="5" t="s">
        <v>285</v>
      </c>
    </row>
    <row r="92" spans="2:14" s="18" customFormat="1" ht="9.75" customHeight="1">
      <c r="B92" s="63" t="s">
        <v>286</v>
      </c>
      <c r="C92" s="63"/>
      <c r="D92" s="25"/>
      <c r="E92" s="26"/>
      <c r="F92" s="27">
        <f aca="true" t="shared" si="13" ref="F92:F123">SUM(I92,L92)</f>
        <v>23631554</v>
      </c>
      <c r="G92" s="27">
        <v>25098089</v>
      </c>
      <c r="H92" s="44">
        <f>IF(G92=0,IF(F92=0,0,"*"),IF(F92&gt;=G92*10,"******",F92/G92*100))</f>
        <v>94.15678619993737</v>
      </c>
      <c r="I92" s="27">
        <f>SUM(I93:I97,I101,I107:I109,I113:I115,I126:I127)</f>
        <v>4337325</v>
      </c>
      <c r="J92" s="27">
        <v>4780155</v>
      </c>
      <c r="K92" s="44">
        <f>IF(J92=0,IF(I92=0,0,"*"),IF(I92&gt;=J92*10,"******",I92/J92*100))</f>
        <v>90.73607445783661</v>
      </c>
      <c r="L92" s="27">
        <f>SUM(L93:L97,L101,L107:L109,L113:L115,L126:L127)</f>
        <v>19294229</v>
      </c>
      <c r="M92" s="27">
        <v>20317934</v>
      </c>
      <c r="N92" s="45">
        <f>IF(M92=0,IF(L92=0,0,"*"),IF(L92&gt;=M92*10,"******",L92/M92*100))</f>
        <v>94.96156941941047</v>
      </c>
    </row>
    <row r="93" spans="1:14" s="3" customFormat="1" ht="9.75" customHeight="1">
      <c r="A93" s="12" t="s">
        <v>104</v>
      </c>
      <c r="B93" s="55" t="s">
        <v>105</v>
      </c>
      <c r="C93" s="55"/>
      <c r="D93" s="56"/>
      <c r="E93" s="15"/>
      <c r="F93" s="11">
        <f t="shared" si="13"/>
        <v>0</v>
      </c>
      <c r="G93" s="11">
        <v>0</v>
      </c>
      <c r="H93" s="29">
        <f>IF(G93=0,IF(F93=0,0,"*"),IF(F93&gt;=G93*10,"******",F93/G93*100))</f>
        <v>0</v>
      </c>
      <c r="I93" s="16">
        <v>0</v>
      </c>
      <c r="J93" s="16">
        <v>0</v>
      </c>
      <c r="K93" s="30">
        <f>IF(J93=0,IF(I93=0,0,"*"),IF(I93&gt;=J93*10,"******",I93/J93*100))</f>
        <v>0</v>
      </c>
      <c r="L93" s="16">
        <v>0</v>
      </c>
      <c r="M93" s="16">
        <v>0</v>
      </c>
      <c r="N93" s="31">
        <f>IF(M93=0,IF(L93=0,0,"*"),IF(L93&gt;=M93*10,"******",L93/M93*100))</f>
        <v>0</v>
      </c>
    </row>
    <row r="94" spans="1:14" s="3" customFormat="1" ht="9.75" customHeight="1">
      <c r="A94" s="12" t="s">
        <v>106</v>
      </c>
      <c r="B94" s="55" t="s">
        <v>107</v>
      </c>
      <c r="C94" s="55"/>
      <c r="D94" s="56"/>
      <c r="E94" s="15"/>
      <c r="F94" s="11">
        <f t="shared" si="13"/>
        <v>44</v>
      </c>
      <c r="G94" s="11">
        <v>0</v>
      </c>
      <c r="H94" s="29" t="str">
        <f aca="true" t="shared" si="14" ref="H94:H157">IF(G94=0,IF(F94=0,0,"*"),IF(F94&gt;=G94*10,"******",F94/G94*100))</f>
        <v>*</v>
      </c>
      <c r="I94" s="16">
        <v>0</v>
      </c>
      <c r="J94" s="16">
        <v>0</v>
      </c>
      <c r="K94" s="30">
        <f aca="true" t="shared" si="15" ref="K94:K131">IF(J94=0,IF(I94=0,0,"*"),IF(I94&gt;=J94*10,"******",I94/J94*100))</f>
        <v>0</v>
      </c>
      <c r="L94" s="16">
        <v>44</v>
      </c>
      <c r="M94" s="16">
        <v>0</v>
      </c>
      <c r="N94" s="31" t="str">
        <f>IF(M94=0,IF(L94=0,0,"*"),IF(L94&gt;=M94*10,"******",L94/M94*100))</f>
        <v>*</v>
      </c>
    </row>
    <row r="95" spans="1:14" s="3" customFormat="1" ht="9.75" customHeight="1">
      <c r="A95" s="12" t="s">
        <v>108</v>
      </c>
      <c r="B95" s="55" t="s">
        <v>109</v>
      </c>
      <c r="C95" s="55"/>
      <c r="D95" s="56"/>
      <c r="E95" s="15"/>
      <c r="F95" s="11">
        <f t="shared" si="13"/>
        <v>35</v>
      </c>
      <c r="G95" s="11">
        <v>136</v>
      </c>
      <c r="H95" s="29">
        <f t="shared" si="14"/>
        <v>25.735294117647058</v>
      </c>
      <c r="I95" s="16">
        <v>0</v>
      </c>
      <c r="J95" s="16">
        <v>0</v>
      </c>
      <c r="K95" s="30">
        <f t="shared" si="15"/>
        <v>0</v>
      </c>
      <c r="L95" s="16">
        <v>35</v>
      </c>
      <c r="M95" s="16">
        <v>136</v>
      </c>
      <c r="N95" s="31">
        <f aca="true" t="shared" si="16" ref="N95:N131">IF(M95=0,IF(L95=0,0,"*"),IF(L95&gt;=M95*10,"******",L95/M95*100))</f>
        <v>25.735294117647058</v>
      </c>
    </row>
    <row r="96" spans="1:14" s="3" customFormat="1" ht="9.75" customHeight="1">
      <c r="A96" s="12" t="s">
        <v>110</v>
      </c>
      <c r="B96" s="55" t="s">
        <v>111</v>
      </c>
      <c r="C96" s="55"/>
      <c r="D96" s="56"/>
      <c r="E96" s="15"/>
      <c r="F96" s="11">
        <f t="shared" si="13"/>
        <v>7461</v>
      </c>
      <c r="G96" s="11">
        <v>16479</v>
      </c>
      <c r="H96" s="29">
        <f t="shared" si="14"/>
        <v>45.27580557072638</v>
      </c>
      <c r="I96" s="16">
        <v>0</v>
      </c>
      <c r="J96" s="16">
        <v>0</v>
      </c>
      <c r="K96" s="30">
        <f t="shared" si="15"/>
        <v>0</v>
      </c>
      <c r="L96" s="16">
        <v>7461</v>
      </c>
      <c r="M96" s="16">
        <v>16479</v>
      </c>
      <c r="N96" s="31">
        <f t="shared" si="16"/>
        <v>45.27580557072638</v>
      </c>
    </row>
    <row r="97" spans="1:14" s="3" customFormat="1" ht="9.75" customHeight="1">
      <c r="A97" s="12" t="s">
        <v>112</v>
      </c>
      <c r="B97" s="55" t="s">
        <v>113</v>
      </c>
      <c r="C97" s="55"/>
      <c r="D97" s="56"/>
      <c r="E97" s="15"/>
      <c r="F97" s="11">
        <f t="shared" si="13"/>
        <v>1259322</v>
      </c>
      <c r="G97" s="11">
        <v>1363553</v>
      </c>
      <c r="H97" s="29">
        <f t="shared" si="14"/>
        <v>92.35592602561104</v>
      </c>
      <c r="I97" s="16">
        <v>1109066</v>
      </c>
      <c r="J97" s="16">
        <v>1073096</v>
      </c>
      <c r="K97" s="30">
        <f t="shared" si="15"/>
        <v>103.35198341993635</v>
      </c>
      <c r="L97" s="16">
        <v>150256</v>
      </c>
      <c r="M97" s="16">
        <v>290457</v>
      </c>
      <c r="N97" s="31">
        <f t="shared" si="16"/>
        <v>51.73089304096648</v>
      </c>
    </row>
    <row r="98" spans="1:14" s="3" customFormat="1" ht="9.75" customHeight="1">
      <c r="A98" s="17" t="s">
        <v>112</v>
      </c>
      <c r="B98" s="13"/>
      <c r="C98" s="55" t="s">
        <v>114</v>
      </c>
      <c r="D98" s="55"/>
      <c r="E98" s="15"/>
      <c r="F98" s="11">
        <f t="shared" si="13"/>
        <v>1209925</v>
      </c>
      <c r="G98" s="11">
        <v>1309865</v>
      </c>
      <c r="H98" s="29">
        <f t="shared" si="14"/>
        <v>92.37020608994057</v>
      </c>
      <c r="I98" s="16">
        <v>1059707</v>
      </c>
      <c r="J98" s="16">
        <v>1019541</v>
      </c>
      <c r="K98" s="30">
        <f t="shared" si="15"/>
        <v>103.9396159644389</v>
      </c>
      <c r="L98" s="16">
        <v>150218</v>
      </c>
      <c r="M98" s="16">
        <v>290324</v>
      </c>
      <c r="N98" s="31">
        <f t="shared" si="16"/>
        <v>51.74150259709841</v>
      </c>
    </row>
    <row r="99" spans="1:14" s="3" customFormat="1" ht="9.75" customHeight="1">
      <c r="A99" s="17" t="s">
        <v>115</v>
      </c>
      <c r="B99" s="13"/>
      <c r="C99" s="62" t="s">
        <v>116</v>
      </c>
      <c r="D99" s="62"/>
      <c r="E99" s="15"/>
      <c r="F99" s="11">
        <f t="shared" si="13"/>
        <v>49397</v>
      </c>
      <c r="G99" s="11">
        <v>53688</v>
      </c>
      <c r="H99" s="29">
        <f t="shared" si="14"/>
        <v>92.0075249590225</v>
      </c>
      <c r="I99" s="16">
        <v>49359</v>
      </c>
      <c r="J99" s="16">
        <v>53555</v>
      </c>
      <c r="K99" s="30">
        <f t="shared" si="15"/>
        <v>92.16506395294557</v>
      </c>
      <c r="L99" s="16">
        <v>38</v>
      </c>
      <c r="M99" s="16">
        <v>133</v>
      </c>
      <c r="N99" s="31">
        <f t="shared" si="16"/>
        <v>28.57142857142857</v>
      </c>
    </row>
    <row r="100" spans="1:14" s="3" customFormat="1" ht="9.75" customHeight="1">
      <c r="A100" s="17" t="s">
        <v>117</v>
      </c>
      <c r="B100" s="13"/>
      <c r="C100" s="55" t="s">
        <v>118</v>
      </c>
      <c r="D100" s="55"/>
      <c r="E100" s="15"/>
      <c r="F100" s="11">
        <f t="shared" si="13"/>
        <v>0</v>
      </c>
      <c r="G100" s="11">
        <v>0</v>
      </c>
      <c r="H100" s="29">
        <f t="shared" si="14"/>
        <v>0</v>
      </c>
      <c r="I100" s="16">
        <v>0</v>
      </c>
      <c r="J100" s="16">
        <v>0</v>
      </c>
      <c r="K100" s="30">
        <f t="shared" si="15"/>
        <v>0</v>
      </c>
      <c r="L100" s="16">
        <v>0</v>
      </c>
      <c r="M100" s="16">
        <v>0</v>
      </c>
      <c r="N100" s="31">
        <f t="shared" si="16"/>
        <v>0</v>
      </c>
    </row>
    <row r="101" spans="1:14" s="3" customFormat="1" ht="9.75" customHeight="1">
      <c r="A101" s="12" t="s">
        <v>119</v>
      </c>
      <c r="B101" s="55" t="s">
        <v>120</v>
      </c>
      <c r="C101" s="55"/>
      <c r="D101" s="56"/>
      <c r="E101" s="15"/>
      <c r="F101" s="11">
        <f t="shared" si="13"/>
        <v>3829608</v>
      </c>
      <c r="G101" s="11">
        <v>3931382</v>
      </c>
      <c r="H101" s="29">
        <f t="shared" si="14"/>
        <v>97.4112411360687</v>
      </c>
      <c r="I101" s="16">
        <v>1839857</v>
      </c>
      <c r="J101" s="16">
        <v>2097101</v>
      </c>
      <c r="K101" s="30">
        <f t="shared" si="15"/>
        <v>87.73335189864484</v>
      </c>
      <c r="L101" s="16">
        <v>1989751</v>
      </c>
      <c r="M101" s="16">
        <v>1834281</v>
      </c>
      <c r="N101" s="31">
        <f t="shared" si="16"/>
        <v>108.47580059979904</v>
      </c>
    </row>
    <row r="102" spans="1:14" s="3" customFormat="1" ht="9.75" customHeight="1">
      <c r="A102" s="17" t="s">
        <v>121</v>
      </c>
      <c r="B102" s="13"/>
      <c r="C102" s="55" t="s">
        <v>122</v>
      </c>
      <c r="D102" s="55"/>
      <c r="E102" s="15"/>
      <c r="F102" s="11">
        <f t="shared" si="13"/>
        <v>1927829</v>
      </c>
      <c r="G102" s="11">
        <v>1896354</v>
      </c>
      <c r="H102" s="29">
        <f t="shared" si="14"/>
        <v>101.65976394702676</v>
      </c>
      <c r="I102" s="16">
        <v>75755</v>
      </c>
      <c r="J102" s="16">
        <v>85964</v>
      </c>
      <c r="K102" s="30">
        <f t="shared" si="15"/>
        <v>88.12409845982039</v>
      </c>
      <c r="L102" s="16">
        <v>1852074</v>
      </c>
      <c r="M102" s="16">
        <v>1810390</v>
      </c>
      <c r="N102" s="31">
        <f t="shared" si="16"/>
        <v>102.30248730936428</v>
      </c>
    </row>
    <row r="103" spans="1:14" s="3" customFormat="1" ht="9.75" customHeight="1">
      <c r="A103" s="17" t="s">
        <v>123</v>
      </c>
      <c r="B103" s="13"/>
      <c r="C103" s="55" t="s">
        <v>124</v>
      </c>
      <c r="D103" s="55"/>
      <c r="E103" s="15"/>
      <c r="F103" s="11">
        <f t="shared" si="13"/>
        <v>571850</v>
      </c>
      <c r="G103" s="11">
        <v>617600</v>
      </c>
      <c r="H103" s="29">
        <f t="shared" si="14"/>
        <v>92.592292746114</v>
      </c>
      <c r="I103" s="16">
        <v>524750</v>
      </c>
      <c r="J103" s="16">
        <v>617600</v>
      </c>
      <c r="K103" s="30">
        <f t="shared" si="15"/>
        <v>84.96599740932642</v>
      </c>
      <c r="L103" s="16">
        <v>47100</v>
      </c>
      <c r="M103" s="16">
        <v>0</v>
      </c>
      <c r="N103" s="31" t="str">
        <f t="shared" si="16"/>
        <v>*</v>
      </c>
    </row>
    <row r="104" spans="1:14" s="3" customFormat="1" ht="9.75" customHeight="1">
      <c r="A104" s="17" t="s">
        <v>125</v>
      </c>
      <c r="B104" s="13"/>
      <c r="C104" s="55" t="s">
        <v>126</v>
      </c>
      <c r="D104" s="55"/>
      <c r="E104" s="15"/>
      <c r="F104" s="11">
        <f t="shared" si="13"/>
        <v>318267</v>
      </c>
      <c r="G104" s="11">
        <v>197255</v>
      </c>
      <c r="H104" s="29">
        <f t="shared" si="14"/>
        <v>161.34800131809078</v>
      </c>
      <c r="I104" s="16">
        <v>292867</v>
      </c>
      <c r="J104" s="16">
        <v>197255</v>
      </c>
      <c r="K104" s="30">
        <f t="shared" si="15"/>
        <v>148.47126815543334</v>
      </c>
      <c r="L104" s="16">
        <v>25400</v>
      </c>
      <c r="M104" s="16">
        <v>0</v>
      </c>
      <c r="N104" s="31" t="str">
        <f t="shared" si="16"/>
        <v>*</v>
      </c>
    </row>
    <row r="105" spans="1:14" s="3" customFormat="1" ht="9.75" customHeight="1">
      <c r="A105" s="17" t="s">
        <v>127</v>
      </c>
      <c r="B105" s="13"/>
      <c r="C105" s="55" t="s">
        <v>128</v>
      </c>
      <c r="D105" s="55"/>
      <c r="E105" s="15"/>
      <c r="F105" s="11">
        <f t="shared" si="13"/>
        <v>49552</v>
      </c>
      <c r="G105" s="11">
        <v>38761</v>
      </c>
      <c r="H105" s="29">
        <f t="shared" si="14"/>
        <v>127.83983901344133</v>
      </c>
      <c r="I105" s="16">
        <v>24006</v>
      </c>
      <c r="J105" s="16">
        <v>25420</v>
      </c>
      <c r="K105" s="30">
        <f t="shared" si="15"/>
        <v>94.43745082612116</v>
      </c>
      <c r="L105" s="16">
        <v>25546</v>
      </c>
      <c r="M105" s="16">
        <v>13341</v>
      </c>
      <c r="N105" s="31">
        <f t="shared" si="16"/>
        <v>191.4848961846938</v>
      </c>
    </row>
    <row r="106" spans="1:14" s="3" customFormat="1" ht="9.75" customHeight="1">
      <c r="A106" s="17" t="s">
        <v>129</v>
      </c>
      <c r="B106" s="13"/>
      <c r="C106" s="55" t="s">
        <v>130</v>
      </c>
      <c r="D106" s="55"/>
      <c r="E106" s="15"/>
      <c r="F106" s="11">
        <f t="shared" si="13"/>
        <v>962110</v>
      </c>
      <c r="G106" s="11">
        <v>1181412</v>
      </c>
      <c r="H106" s="29">
        <f t="shared" si="14"/>
        <v>81.43729706486815</v>
      </c>
      <c r="I106" s="16">
        <v>922479</v>
      </c>
      <c r="J106" s="16">
        <v>1170862</v>
      </c>
      <c r="K106" s="30">
        <f t="shared" si="15"/>
        <v>78.78631298991682</v>
      </c>
      <c r="L106" s="16">
        <v>39631</v>
      </c>
      <c r="M106" s="16">
        <v>10550</v>
      </c>
      <c r="N106" s="31">
        <f t="shared" si="16"/>
        <v>375.6492890995261</v>
      </c>
    </row>
    <row r="107" spans="1:14" s="3" customFormat="1" ht="9.75" customHeight="1">
      <c r="A107" s="12" t="s">
        <v>121</v>
      </c>
      <c r="B107" s="55" t="s">
        <v>131</v>
      </c>
      <c r="C107" s="55"/>
      <c r="D107" s="56"/>
      <c r="E107" s="15"/>
      <c r="F107" s="11">
        <f t="shared" si="13"/>
        <v>15024334</v>
      </c>
      <c r="G107" s="11">
        <v>15818260</v>
      </c>
      <c r="H107" s="29">
        <f t="shared" si="14"/>
        <v>94.98095239299393</v>
      </c>
      <c r="I107" s="16">
        <v>0</v>
      </c>
      <c r="J107" s="16">
        <v>0</v>
      </c>
      <c r="K107" s="30">
        <f t="shared" si="15"/>
        <v>0</v>
      </c>
      <c r="L107" s="16">
        <v>15024334</v>
      </c>
      <c r="M107" s="16">
        <v>15818260</v>
      </c>
      <c r="N107" s="31">
        <f t="shared" si="16"/>
        <v>94.98095239299393</v>
      </c>
    </row>
    <row r="108" spans="1:14" s="3" customFormat="1" ht="9.75" customHeight="1">
      <c r="A108" s="12" t="s">
        <v>123</v>
      </c>
      <c r="B108" s="55" t="s">
        <v>132</v>
      </c>
      <c r="C108" s="55"/>
      <c r="D108" s="56"/>
      <c r="E108" s="15"/>
      <c r="F108" s="11">
        <f t="shared" si="13"/>
        <v>1385870</v>
      </c>
      <c r="G108" s="11">
        <v>1465716</v>
      </c>
      <c r="H108" s="29">
        <f t="shared" si="14"/>
        <v>94.55242352543057</v>
      </c>
      <c r="I108" s="16">
        <v>59596</v>
      </c>
      <c r="J108" s="16">
        <v>37302</v>
      </c>
      <c r="K108" s="30">
        <f t="shared" si="15"/>
        <v>159.76623237359928</v>
      </c>
      <c r="L108" s="16">
        <v>1326274</v>
      </c>
      <c r="M108" s="16">
        <v>1428414</v>
      </c>
      <c r="N108" s="31">
        <f t="shared" si="16"/>
        <v>92.84941200520296</v>
      </c>
    </row>
    <row r="109" spans="1:14" s="3" customFormat="1" ht="9.75" customHeight="1">
      <c r="A109" s="12" t="s">
        <v>125</v>
      </c>
      <c r="B109" s="55" t="s">
        <v>133</v>
      </c>
      <c r="C109" s="55"/>
      <c r="D109" s="56"/>
      <c r="E109" s="15"/>
      <c r="F109" s="11">
        <f t="shared" si="13"/>
        <v>363221</v>
      </c>
      <c r="G109" s="11">
        <v>459825</v>
      </c>
      <c r="H109" s="29">
        <f t="shared" si="14"/>
        <v>78.99113793290925</v>
      </c>
      <c r="I109" s="16">
        <v>98794</v>
      </c>
      <c r="J109" s="16">
        <v>114944</v>
      </c>
      <c r="K109" s="30">
        <f t="shared" si="15"/>
        <v>85.94967984409799</v>
      </c>
      <c r="L109" s="16">
        <v>264427</v>
      </c>
      <c r="M109" s="16">
        <v>344881</v>
      </c>
      <c r="N109" s="31">
        <f t="shared" si="16"/>
        <v>76.67195351440061</v>
      </c>
    </row>
    <row r="110" spans="1:14" s="3" customFormat="1" ht="9.75" customHeight="1">
      <c r="A110" s="17" t="s">
        <v>134</v>
      </c>
      <c r="B110" s="13"/>
      <c r="C110" s="55" t="s">
        <v>133</v>
      </c>
      <c r="D110" s="55"/>
      <c r="E110" s="15"/>
      <c r="F110" s="11">
        <f t="shared" si="13"/>
        <v>269386</v>
      </c>
      <c r="G110" s="11">
        <v>349111</v>
      </c>
      <c r="H110" s="29">
        <f t="shared" si="14"/>
        <v>77.16342366754412</v>
      </c>
      <c r="I110" s="16">
        <v>4959</v>
      </c>
      <c r="J110" s="16">
        <v>4230</v>
      </c>
      <c r="K110" s="30">
        <f t="shared" si="15"/>
        <v>117.2340425531915</v>
      </c>
      <c r="L110" s="16">
        <v>264427</v>
      </c>
      <c r="M110" s="16">
        <v>344881</v>
      </c>
      <c r="N110" s="31">
        <f t="shared" si="16"/>
        <v>76.67195351440061</v>
      </c>
    </row>
    <row r="111" spans="1:14" s="3" customFormat="1" ht="9.75" customHeight="1">
      <c r="A111" s="17" t="s">
        <v>135</v>
      </c>
      <c r="B111" s="13"/>
      <c r="C111" s="55" t="s">
        <v>287</v>
      </c>
      <c r="D111" s="55"/>
      <c r="E111" s="15"/>
      <c r="F111" s="11">
        <f t="shared" si="13"/>
        <v>93835</v>
      </c>
      <c r="G111" s="11">
        <v>110714</v>
      </c>
      <c r="H111" s="29">
        <f t="shared" si="14"/>
        <v>84.75441226945102</v>
      </c>
      <c r="I111" s="16">
        <v>93835</v>
      </c>
      <c r="J111" s="16">
        <v>110714</v>
      </c>
      <c r="K111" s="30">
        <f t="shared" si="15"/>
        <v>84.75441226945102</v>
      </c>
      <c r="L111" s="16">
        <v>0</v>
      </c>
      <c r="M111" s="16">
        <v>0</v>
      </c>
      <c r="N111" s="31">
        <f t="shared" si="16"/>
        <v>0</v>
      </c>
    </row>
    <row r="112" spans="1:14" s="3" customFormat="1" ht="9.75" customHeight="1">
      <c r="A112" s="17" t="s">
        <v>136</v>
      </c>
      <c r="B112" s="13"/>
      <c r="C112" s="55" t="s">
        <v>288</v>
      </c>
      <c r="D112" s="55"/>
      <c r="E112" s="15"/>
      <c r="F112" s="11">
        <f t="shared" si="13"/>
        <v>0</v>
      </c>
      <c r="G112" s="11">
        <v>0</v>
      </c>
      <c r="H112" s="29">
        <f t="shared" si="14"/>
        <v>0</v>
      </c>
      <c r="I112" s="16">
        <v>0</v>
      </c>
      <c r="J112" s="16">
        <v>0</v>
      </c>
      <c r="K112" s="30">
        <f t="shared" si="15"/>
        <v>0</v>
      </c>
      <c r="L112" s="16">
        <v>0</v>
      </c>
      <c r="M112" s="16">
        <v>0</v>
      </c>
      <c r="N112" s="31">
        <f t="shared" si="16"/>
        <v>0</v>
      </c>
    </row>
    <row r="113" spans="1:14" s="3" customFormat="1" ht="9.75" customHeight="1">
      <c r="A113" s="12" t="s">
        <v>137</v>
      </c>
      <c r="B113" s="55" t="s">
        <v>138</v>
      </c>
      <c r="C113" s="55"/>
      <c r="D113" s="56"/>
      <c r="E113" s="15"/>
      <c r="F113" s="11">
        <f t="shared" si="13"/>
        <v>96836</v>
      </c>
      <c r="G113" s="11">
        <v>115627</v>
      </c>
      <c r="H113" s="29">
        <f t="shared" si="14"/>
        <v>83.7486054295277</v>
      </c>
      <c r="I113" s="16">
        <v>0</v>
      </c>
      <c r="J113" s="16">
        <v>9438</v>
      </c>
      <c r="K113" s="30">
        <f t="shared" si="15"/>
        <v>0</v>
      </c>
      <c r="L113" s="16">
        <v>96836</v>
      </c>
      <c r="M113" s="16">
        <v>106189</v>
      </c>
      <c r="N113" s="31">
        <f t="shared" si="16"/>
        <v>91.19211971108119</v>
      </c>
    </row>
    <row r="114" spans="1:14" s="3" customFormat="1" ht="9.75" customHeight="1">
      <c r="A114" s="12" t="s">
        <v>139</v>
      </c>
      <c r="B114" s="55" t="s">
        <v>140</v>
      </c>
      <c r="C114" s="55"/>
      <c r="D114" s="56"/>
      <c r="E114" s="15"/>
      <c r="F114" s="11">
        <f t="shared" si="13"/>
        <v>0</v>
      </c>
      <c r="G114" s="11">
        <v>0</v>
      </c>
      <c r="H114" s="29">
        <f t="shared" si="14"/>
        <v>0</v>
      </c>
      <c r="I114" s="16">
        <v>0</v>
      </c>
      <c r="J114" s="16">
        <v>0</v>
      </c>
      <c r="K114" s="30">
        <f t="shared" si="15"/>
        <v>0</v>
      </c>
      <c r="L114" s="16">
        <v>0</v>
      </c>
      <c r="M114" s="16">
        <v>0</v>
      </c>
      <c r="N114" s="31">
        <f t="shared" si="16"/>
        <v>0</v>
      </c>
    </row>
    <row r="115" spans="1:14" s="3" customFormat="1" ht="9.75" customHeight="1">
      <c r="A115" s="12" t="s">
        <v>141</v>
      </c>
      <c r="B115" s="55" t="s">
        <v>142</v>
      </c>
      <c r="C115" s="55"/>
      <c r="D115" s="56"/>
      <c r="E115" s="15"/>
      <c r="F115" s="11">
        <f t="shared" si="13"/>
        <v>1612102</v>
      </c>
      <c r="G115" s="11">
        <v>1879308</v>
      </c>
      <c r="H115" s="29">
        <f t="shared" si="14"/>
        <v>85.78168134228132</v>
      </c>
      <c r="I115" s="16">
        <v>1224685</v>
      </c>
      <c r="J115" s="16">
        <v>1440377</v>
      </c>
      <c r="K115" s="30">
        <f t="shared" si="15"/>
        <v>85.0253093460948</v>
      </c>
      <c r="L115" s="16">
        <v>387417</v>
      </c>
      <c r="M115" s="16">
        <v>438931</v>
      </c>
      <c r="N115" s="31">
        <f t="shared" si="16"/>
        <v>88.26375899628871</v>
      </c>
    </row>
    <row r="116" spans="1:14" s="3" customFormat="1" ht="9.75" customHeight="1">
      <c r="A116" s="17" t="s">
        <v>143</v>
      </c>
      <c r="B116" s="13"/>
      <c r="C116" s="55" t="s">
        <v>144</v>
      </c>
      <c r="D116" s="55"/>
      <c r="E116" s="15"/>
      <c r="F116" s="11">
        <f t="shared" si="13"/>
        <v>70791</v>
      </c>
      <c r="G116" s="11">
        <v>47528</v>
      </c>
      <c r="H116" s="29">
        <f t="shared" si="14"/>
        <v>148.9458845312237</v>
      </c>
      <c r="I116" s="16">
        <v>25985</v>
      </c>
      <c r="J116" s="16">
        <v>24332</v>
      </c>
      <c r="K116" s="30">
        <f t="shared" si="15"/>
        <v>106.79352293276342</v>
      </c>
      <c r="L116" s="16">
        <v>44806</v>
      </c>
      <c r="M116" s="16">
        <v>23196</v>
      </c>
      <c r="N116" s="31">
        <f t="shared" si="16"/>
        <v>193.16261424383515</v>
      </c>
    </row>
    <row r="117" spans="1:14" s="3" customFormat="1" ht="9.75" customHeight="1">
      <c r="A117" s="17" t="s">
        <v>141</v>
      </c>
      <c r="B117" s="13"/>
      <c r="C117" s="55" t="s">
        <v>145</v>
      </c>
      <c r="D117" s="55"/>
      <c r="E117" s="15"/>
      <c r="F117" s="11">
        <f t="shared" si="13"/>
        <v>0</v>
      </c>
      <c r="G117" s="11">
        <v>0</v>
      </c>
      <c r="H117" s="29">
        <f t="shared" si="14"/>
        <v>0</v>
      </c>
      <c r="I117" s="16">
        <v>0</v>
      </c>
      <c r="J117" s="16">
        <v>0</v>
      </c>
      <c r="K117" s="30">
        <f t="shared" si="15"/>
        <v>0</v>
      </c>
      <c r="L117" s="16">
        <v>0</v>
      </c>
      <c r="M117" s="16">
        <v>0</v>
      </c>
      <c r="N117" s="31">
        <f t="shared" si="16"/>
        <v>0</v>
      </c>
    </row>
    <row r="118" spans="1:14" s="3" customFormat="1" ht="9.75" customHeight="1">
      <c r="A118" s="17" t="s">
        <v>146</v>
      </c>
      <c r="B118" s="13"/>
      <c r="C118" s="55" t="s">
        <v>147</v>
      </c>
      <c r="D118" s="55"/>
      <c r="E118" s="15"/>
      <c r="F118" s="11">
        <f t="shared" si="13"/>
        <v>123770</v>
      </c>
      <c r="G118" s="11">
        <v>126167</v>
      </c>
      <c r="H118" s="29">
        <f t="shared" si="14"/>
        <v>98.10013711984908</v>
      </c>
      <c r="I118" s="16">
        <v>3150</v>
      </c>
      <c r="J118" s="16">
        <v>0</v>
      </c>
      <c r="K118" s="30" t="str">
        <f t="shared" si="15"/>
        <v>*</v>
      </c>
      <c r="L118" s="16">
        <v>120620</v>
      </c>
      <c r="M118" s="16">
        <v>126167</v>
      </c>
      <c r="N118" s="31">
        <f t="shared" si="16"/>
        <v>95.60344622603375</v>
      </c>
    </row>
    <row r="119" spans="1:14" s="3" customFormat="1" ht="9.75" customHeight="1">
      <c r="A119" s="17" t="s">
        <v>148</v>
      </c>
      <c r="B119" s="13"/>
      <c r="C119" s="55" t="s">
        <v>149</v>
      </c>
      <c r="D119" s="55"/>
      <c r="E119" s="15"/>
      <c r="F119" s="11">
        <f t="shared" si="13"/>
        <v>0</v>
      </c>
      <c r="G119" s="11">
        <v>0</v>
      </c>
      <c r="H119" s="29">
        <f t="shared" si="14"/>
        <v>0</v>
      </c>
      <c r="I119" s="16">
        <v>0</v>
      </c>
      <c r="J119" s="16">
        <v>0</v>
      </c>
      <c r="K119" s="30">
        <f t="shared" si="15"/>
        <v>0</v>
      </c>
      <c r="L119" s="16">
        <v>0</v>
      </c>
      <c r="M119" s="16">
        <v>0</v>
      </c>
      <c r="N119" s="31">
        <f t="shared" si="16"/>
        <v>0</v>
      </c>
    </row>
    <row r="120" spans="1:14" s="3" customFormat="1" ht="9.75" customHeight="1">
      <c r="A120" s="17" t="s">
        <v>150</v>
      </c>
      <c r="B120" s="13"/>
      <c r="C120" s="55" t="s">
        <v>151</v>
      </c>
      <c r="D120" s="55"/>
      <c r="E120" s="15"/>
      <c r="F120" s="11">
        <f t="shared" si="13"/>
        <v>0</v>
      </c>
      <c r="G120" s="11">
        <v>0</v>
      </c>
      <c r="H120" s="29">
        <f t="shared" si="14"/>
        <v>0</v>
      </c>
      <c r="I120" s="16">
        <v>0</v>
      </c>
      <c r="J120" s="16">
        <v>0</v>
      </c>
      <c r="K120" s="30">
        <f t="shared" si="15"/>
        <v>0</v>
      </c>
      <c r="L120" s="16">
        <v>0</v>
      </c>
      <c r="M120" s="16">
        <v>0</v>
      </c>
      <c r="N120" s="31">
        <f t="shared" si="16"/>
        <v>0</v>
      </c>
    </row>
    <row r="121" spans="1:14" s="3" customFormat="1" ht="9.75" customHeight="1">
      <c r="A121" s="17" t="s">
        <v>152</v>
      </c>
      <c r="B121" s="13"/>
      <c r="C121" s="55" t="s">
        <v>153</v>
      </c>
      <c r="D121" s="55"/>
      <c r="E121" s="15"/>
      <c r="F121" s="11">
        <f t="shared" si="13"/>
        <v>47</v>
      </c>
      <c r="G121" s="11">
        <v>60</v>
      </c>
      <c r="H121" s="29">
        <f t="shared" si="14"/>
        <v>78.33333333333333</v>
      </c>
      <c r="I121" s="16">
        <v>0</v>
      </c>
      <c r="J121" s="16">
        <v>0</v>
      </c>
      <c r="K121" s="30">
        <f t="shared" si="15"/>
        <v>0</v>
      </c>
      <c r="L121" s="16">
        <v>47</v>
      </c>
      <c r="M121" s="16">
        <v>60</v>
      </c>
      <c r="N121" s="31">
        <f t="shared" si="16"/>
        <v>78.33333333333333</v>
      </c>
    </row>
    <row r="122" spans="1:14" s="3" customFormat="1" ht="9.75" customHeight="1">
      <c r="A122" s="17" t="s">
        <v>154</v>
      </c>
      <c r="B122" s="13"/>
      <c r="C122" s="55" t="s">
        <v>155</v>
      </c>
      <c r="D122" s="55"/>
      <c r="E122" s="15"/>
      <c r="F122" s="11">
        <f t="shared" si="13"/>
        <v>406475</v>
      </c>
      <c r="G122" s="11">
        <v>486675</v>
      </c>
      <c r="H122" s="29">
        <f t="shared" si="14"/>
        <v>83.52083012277187</v>
      </c>
      <c r="I122" s="16">
        <v>267933</v>
      </c>
      <c r="J122" s="16">
        <v>284677</v>
      </c>
      <c r="K122" s="30">
        <f t="shared" si="15"/>
        <v>94.11824629316735</v>
      </c>
      <c r="L122" s="16">
        <v>138542</v>
      </c>
      <c r="M122" s="16">
        <v>201998</v>
      </c>
      <c r="N122" s="31">
        <f t="shared" si="16"/>
        <v>68.58582758245132</v>
      </c>
    </row>
    <row r="123" spans="1:14" s="3" customFormat="1" ht="9.75" customHeight="1">
      <c r="A123" s="17" t="s">
        <v>156</v>
      </c>
      <c r="B123" s="13"/>
      <c r="C123" s="55" t="s">
        <v>157</v>
      </c>
      <c r="D123" s="55"/>
      <c r="E123" s="15"/>
      <c r="F123" s="11">
        <f t="shared" si="13"/>
        <v>611107</v>
      </c>
      <c r="G123" s="11">
        <v>660065</v>
      </c>
      <c r="H123" s="29">
        <f t="shared" si="14"/>
        <v>92.58285168884882</v>
      </c>
      <c r="I123" s="16">
        <v>582535</v>
      </c>
      <c r="J123" s="16">
        <v>617841</v>
      </c>
      <c r="K123" s="30">
        <f t="shared" si="15"/>
        <v>94.28558480256247</v>
      </c>
      <c r="L123" s="16">
        <v>28572</v>
      </c>
      <c r="M123" s="16">
        <v>42224</v>
      </c>
      <c r="N123" s="31">
        <f t="shared" si="16"/>
        <v>67.66767715043576</v>
      </c>
    </row>
    <row r="124" spans="1:14" s="3" customFormat="1" ht="9.75" customHeight="1">
      <c r="A124" s="17" t="s">
        <v>158</v>
      </c>
      <c r="B124" s="13"/>
      <c r="C124" s="55" t="s">
        <v>159</v>
      </c>
      <c r="D124" s="55"/>
      <c r="E124" s="15"/>
      <c r="F124" s="11">
        <f aca="true" t="shared" si="17" ref="F124:F155">SUM(I124,L124)</f>
        <v>53545</v>
      </c>
      <c r="G124" s="11">
        <v>66282</v>
      </c>
      <c r="H124" s="29">
        <f t="shared" si="14"/>
        <v>80.78362149603211</v>
      </c>
      <c r="I124" s="16">
        <v>43848</v>
      </c>
      <c r="J124" s="16">
        <v>62842</v>
      </c>
      <c r="K124" s="30">
        <f t="shared" si="15"/>
        <v>69.77499124789153</v>
      </c>
      <c r="L124" s="16">
        <v>9697</v>
      </c>
      <c r="M124" s="16">
        <v>3440</v>
      </c>
      <c r="N124" s="31">
        <f t="shared" si="16"/>
        <v>281.8895348837209</v>
      </c>
    </row>
    <row r="125" spans="1:14" s="3" customFormat="1" ht="9.75" customHeight="1">
      <c r="A125" s="17" t="s">
        <v>160</v>
      </c>
      <c r="B125" s="13"/>
      <c r="C125" s="55" t="s">
        <v>161</v>
      </c>
      <c r="D125" s="55"/>
      <c r="E125" s="15"/>
      <c r="F125" s="11">
        <f t="shared" si="17"/>
        <v>346367</v>
      </c>
      <c r="G125" s="11">
        <v>492531</v>
      </c>
      <c r="H125" s="29">
        <f t="shared" si="14"/>
        <v>70.32389839421275</v>
      </c>
      <c r="I125" s="16">
        <v>301234</v>
      </c>
      <c r="J125" s="16">
        <v>450685</v>
      </c>
      <c r="K125" s="30">
        <f t="shared" si="15"/>
        <v>66.83914485727281</v>
      </c>
      <c r="L125" s="16">
        <v>45133</v>
      </c>
      <c r="M125" s="16">
        <v>41846</v>
      </c>
      <c r="N125" s="31">
        <f t="shared" si="16"/>
        <v>107.8549921139416</v>
      </c>
    </row>
    <row r="126" spans="1:14" s="3" customFormat="1" ht="9.75" customHeight="1">
      <c r="A126" s="12" t="s">
        <v>162</v>
      </c>
      <c r="B126" s="55" t="s">
        <v>163</v>
      </c>
      <c r="C126" s="55"/>
      <c r="D126" s="56"/>
      <c r="E126" s="15"/>
      <c r="F126" s="11">
        <f t="shared" si="17"/>
        <v>0</v>
      </c>
      <c r="G126" s="11">
        <v>0</v>
      </c>
      <c r="H126" s="29">
        <f t="shared" si="14"/>
        <v>0</v>
      </c>
      <c r="I126" s="16">
        <v>0</v>
      </c>
      <c r="J126" s="16">
        <v>0</v>
      </c>
      <c r="K126" s="30">
        <f t="shared" si="15"/>
        <v>0</v>
      </c>
      <c r="L126" s="16">
        <v>0</v>
      </c>
      <c r="M126" s="16">
        <v>0</v>
      </c>
      <c r="N126" s="31">
        <f t="shared" si="16"/>
        <v>0</v>
      </c>
    </row>
    <row r="127" spans="1:14" s="3" customFormat="1" ht="19.5" customHeight="1">
      <c r="A127" s="12" t="s">
        <v>164</v>
      </c>
      <c r="B127" s="61" t="s">
        <v>289</v>
      </c>
      <c r="C127" s="61"/>
      <c r="D127" s="56"/>
      <c r="E127" s="28"/>
      <c r="F127" s="11">
        <f t="shared" si="17"/>
        <v>52721</v>
      </c>
      <c r="G127" s="11">
        <v>47803</v>
      </c>
      <c r="H127" s="29">
        <f t="shared" si="14"/>
        <v>110.28805723490159</v>
      </c>
      <c r="I127" s="16">
        <v>5327</v>
      </c>
      <c r="J127" s="16">
        <v>7897</v>
      </c>
      <c r="K127" s="30">
        <f t="shared" si="15"/>
        <v>67.45599594782828</v>
      </c>
      <c r="L127" s="16">
        <v>47394</v>
      </c>
      <c r="M127" s="16">
        <v>39906</v>
      </c>
      <c r="N127" s="31">
        <f t="shared" si="16"/>
        <v>118.76409562471808</v>
      </c>
    </row>
    <row r="128" spans="1:14" s="3" customFormat="1" ht="9.75" customHeight="1">
      <c r="A128" s="17" t="s">
        <v>164</v>
      </c>
      <c r="B128" s="13"/>
      <c r="C128" s="55" t="s">
        <v>165</v>
      </c>
      <c r="D128" s="55"/>
      <c r="E128" s="15"/>
      <c r="F128" s="11">
        <f t="shared" si="17"/>
        <v>0</v>
      </c>
      <c r="G128" s="11">
        <v>398</v>
      </c>
      <c r="H128" s="29">
        <f t="shared" si="14"/>
        <v>0</v>
      </c>
      <c r="I128" s="16">
        <v>0</v>
      </c>
      <c r="J128" s="16">
        <v>0</v>
      </c>
      <c r="K128" s="30">
        <f t="shared" si="15"/>
        <v>0</v>
      </c>
      <c r="L128" s="16">
        <v>0</v>
      </c>
      <c r="M128" s="16">
        <v>398</v>
      </c>
      <c r="N128" s="31">
        <f t="shared" si="16"/>
        <v>0</v>
      </c>
    </row>
    <row r="129" spans="1:14" s="3" customFormat="1" ht="9.75" customHeight="1">
      <c r="A129" s="17" t="s">
        <v>166</v>
      </c>
      <c r="B129" s="13"/>
      <c r="C129" s="55" t="s">
        <v>167</v>
      </c>
      <c r="D129" s="55"/>
      <c r="E129" s="15"/>
      <c r="F129" s="11">
        <f t="shared" si="17"/>
        <v>5672</v>
      </c>
      <c r="G129" s="11">
        <v>8555</v>
      </c>
      <c r="H129" s="29">
        <f t="shared" si="14"/>
        <v>66.30040911747516</v>
      </c>
      <c r="I129" s="16">
        <v>5327</v>
      </c>
      <c r="J129" s="16">
        <v>7859</v>
      </c>
      <c r="K129" s="30">
        <f t="shared" si="15"/>
        <v>67.78216058022649</v>
      </c>
      <c r="L129" s="16">
        <v>345</v>
      </c>
      <c r="M129" s="16">
        <v>696</v>
      </c>
      <c r="N129" s="31">
        <f t="shared" si="16"/>
        <v>49.56896551724138</v>
      </c>
    </row>
    <row r="130" spans="1:14" s="3" customFormat="1" ht="9.75" customHeight="1">
      <c r="A130" s="17" t="s">
        <v>168</v>
      </c>
      <c r="B130" s="13"/>
      <c r="C130" s="55" t="s">
        <v>169</v>
      </c>
      <c r="D130" s="55"/>
      <c r="E130" s="15"/>
      <c r="F130" s="11">
        <f t="shared" si="17"/>
        <v>39727</v>
      </c>
      <c r="G130" s="11">
        <v>35100</v>
      </c>
      <c r="H130" s="29">
        <f t="shared" si="14"/>
        <v>113.18233618233617</v>
      </c>
      <c r="I130" s="16">
        <v>0</v>
      </c>
      <c r="J130" s="16">
        <v>0</v>
      </c>
      <c r="K130" s="30">
        <f t="shared" si="15"/>
        <v>0</v>
      </c>
      <c r="L130" s="16">
        <v>39727</v>
      </c>
      <c r="M130" s="16">
        <v>35100</v>
      </c>
      <c r="N130" s="31">
        <f t="shared" si="16"/>
        <v>113.18233618233617</v>
      </c>
    </row>
    <row r="131" spans="1:14" s="3" customFormat="1" ht="19.5" customHeight="1">
      <c r="A131" s="17" t="s">
        <v>170</v>
      </c>
      <c r="B131" s="13"/>
      <c r="C131" s="61" t="s">
        <v>290</v>
      </c>
      <c r="D131" s="61"/>
      <c r="E131" s="15"/>
      <c r="F131" s="11">
        <f t="shared" si="17"/>
        <v>7322</v>
      </c>
      <c r="G131" s="11">
        <v>3750</v>
      </c>
      <c r="H131" s="29">
        <f t="shared" si="14"/>
        <v>195.25333333333333</v>
      </c>
      <c r="I131" s="16">
        <v>0</v>
      </c>
      <c r="J131" s="16">
        <v>38</v>
      </c>
      <c r="K131" s="30">
        <f t="shared" si="15"/>
        <v>0</v>
      </c>
      <c r="L131" s="16">
        <v>7322</v>
      </c>
      <c r="M131" s="16">
        <v>3712</v>
      </c>
      <c r="N131" s="31">
        <f t="shared" si="16"/>
        <v>197.25215517241378</v>
      </c>
    </row>
    <row r="132" spans="2:14" s="18" customFormat="1" ht="9.75" customHeight="1">
      <c r="B132" s="57" t="s">
        <v>291</v>
      </c>
      <c r="C132" s="57"/>
      <c r="D132" s="14"/>
      <c r="E132" s="8"/>
      <c r="F132" s="11">
        <f t="shared" si="17"/>
        <v>41158</v>
      </c>
      <c r="G132" s="11">
        <v>31263</v>
      </c>
      <c r="H132" s="29">
        <f t="shared" si="14"/>
        <v>131.65083325336659</v>
      </c>
      <c r="I132" s="11">
        <f>SUM(I133:I139,I142:I143)</f>
        <v>42</v>
      </c>
      <c r="J132" s="11">
        <v>38</v>
      </c>
      <c r="K132" s="46">
        <f>IF(J132=0,IF(I132=0,0,"*"),IF(I132&gt;=J132*10,"******",I132/J132*100))</f>
        <v>110.5263157894737</v>
      </c>
      <c r="L132" s="11">
        <f>SUM(L133:L139,L142:L143)</f>
        <v>41116</v>
      </c>
      <c r="M132" s="11">
        <v>31225</v>
      </c>
      <c r="N132" s="46">
        <f>IF(M132=0,IF(L132=0,0,"*"),IF(L132&gt;=M132*10,"******",L132/M132*100))</f>
        <v>131.6765412329864</v>
      </c>
    </row>
    <row r="133" spans="1:14" s="3" customFormat="1" ht="9.75" customHeight="1">
      <c r="A133" s="12" t="s">
        <v>171</v>
      </c>
      <c r="B133" s="55" t="s">
        <v>172</v>
      </c>
      <c r="C133" s="55"/>
      <c r="D133" s="56"/>
      <c r="E133" s="15"/>
      <c r="F133" s="11">
        <f t="shared" si="17"/>
        <v>2314</v>
      </c>
      <c r="G133" s="11">
        <v>0</v>
      </c>
      <c r="H133" s="29" t="str">
        <f t="shared" si="14"/>
        <v>*</v>
      </c>
      <c r="I133" s="16">
        <v>0</v>
      </c>
      <c r="J133" s="16">
        <v>0</v>
      </c>
      <c r="K133" s="30">
        <f>IF(J133=0,IF(I133=0,0,"*"),IF(I133&gt;=J133*10,"******",I133/J133*100))</f>
        <v>0</v>
      </c>
      <c r="L133" s="16">
        <v>2314</v>
      </c>
      <c r="M133" s="16">
        <v>0</v>
      </c>
      <c r="N133" s="31" t="str">
        <f>IF(M133=0,IF(L133=0,0,"*"),IF(L133&gt;=M133*10,"******",L133/M133*100))</f>
        <v>*</v>
      </c>
    </row>
    <row r="134" spans="1:14" s="3" customFormat="1" ht="9.75" customHeight="1">
      <c r="A134" s="12" t="s">
        <v>173</v>
      </c>
      <c r="B134" s="55" t="s">
        <v>174</v>
      </c>
      <c r="C134" s="55"/>
      <c r="D134" s="56"/>
      <c r="E134" s="15"/>
      <c r="F134" s="11">
        <f t="shared" si="17"/>
        <v>0</v>
      </c>
      <c r="G134" s="11">
        <v>73</v>
      </c>
      <c r="H134" s="29">
        <f t="shared" si="14"/>
        <v>0</v>
      </c>
      <c r="I134" s="16">
        <v>0</v>
      </c>
      <c r="J134" s="16">
        <v>0</v>
      </c>
      <c r="K134" s="30">
        <f aca="true" t="shared" si="18" ref="K134:K143">IF(J134=0,IF(I134=0,0,"*"),IF(I134&gt;=J134*10,"******",I134/J134*100))</f>
        <v>0</v>
      </c>
      <c r="L134" s="16">
        <v>0</v>
      </c>
      <c r="M134" s="16">
        <v>73</v>
      </c>
      <c r="N134" s="31">
        <f aca="true" t="shared" si="19" ref="N134:N143">IF(M134=0,IF(L134=0,0,"*"),IF(L134&gt;=M134*10,"******",L134/M134*100))</f>
        <v>0</v>
      </c>
    </row>
    <row r="135" spans="1:14" s="3" customFormat="1" ht="9.75" customHeight="1">
      <c r="A135" s="12" t="s">
        <v>175</v>
      </c>
      <c r="B135" s="55" t="s">
        <v>176</v>
      </c>
      <c r="C135" s="55"/>
      <c r="D135" s="56"/>
      <c r="E135" s="15"/>
      <c r="F135" s="11">
        <f t="shared" si="17"/>
        <v>1815</v>
      </c>
      <c r="G135" s="11">
        <v>0</v>
      </c>
      <c r="H135" s="29" t="str">
        <f t="shared" si="14"/>
        <v>*</v>
      </c>
      <c r="I135" s="16">
        <v>0</v>
      </c>
      <c r="J135" s="16">
        <v>0</v>
      </c>
      <c r="K135" s="30">
        <f t="shared" si="18"/>
        <v>0</v>
      </c>
      <c r="L135" s="16">
        <v>1815</v>
      </c>
      <c r="M135" s="16">
        <v>0</v>
      </c>
      <c r="N135" s="31" t="str">
        <f t="shared" si="19"/>
        <v>*</v>
      </c>
    </row>
    <row r="136" spans="1:14" s="3" customFormat="1" ht="9.75" customHeight="1">
      <c r="A136" s="12" t="s">
        <v>177</v>
      </c>
      <c r="B136" s="55" t="s">
        <v>178</v>
      </c>
      <c r="C136" s="55"/>
      <c r="D136" s="56"/>
      <c r="E136" s="15"/>
      <c r="F136" s="11">
        <f t="shared" si="17"/>
        <v>0</v>
      </c>
      <c r="G136" s="11">
        <v>0</v>
      </c>
      <c r="H136" s="29">
        <f t="shared" si="14"/>
        <v>0</v>
      </c>
      <c r="I136" s="16">
        <v>0</v>
      </c>
      <c r="J136" s="16">
        <v>0</v>
      </c>
      <c r="K136" s="30">
        <f t="shared" si="18"/>
        <v>0</v>
      </c>
      <c r="L136" s="16">
        <v>0</v>
      </c>
      <c r="M136" s="16">
        <v>0</v>
      </c>
      <c r="N136" s="31">
        <f t="shared" si="19"/>
        <v>0</v>
      </c>
    </row>
    <row r="137" spans="1:14" s="3" customFormat="1" ht="9.75" customHeight="1">
      <c r="A137" s="12" t="s">
        <v>179</v>
      </c>
      <c r="B137" s="55" t="s">
        <v>180</v>
      </c>
      <c r="C137" s="55"/>
      <c r="D137" s="56"/>
      <c r="E137" s="15"/>
      <c r="F137" s="11">
        <f t="shared" si="17"/>
        <v>36142</v>
      </c>
      <c r="G137" s="11">
        <v>28024</v>
      </c>
      <c r="H137" s="29">
        <f t="shared" si="14"/>
        <v>128.96802740508136</v>
      </c>
      <c r="I137" s="16">
        <v>0</v>
      </c>
      <c r="J137" s="16">
        <v>38</v>
      </c>
      <c r="K137" s="30">
        <f t="shared" si="18"/>
        <v>0</v>
      </c>
      <c r="L137" s="16">
        <v>36142</v>
      </c>
      <c r="M137" s="16">
        <v>27986</v>
      </c>
      <c r="N137" s="31">
        <f t="shared" si="19"/>
        <v>129.14314300007146</v>
      </c>
    </row>
    <row r="138" spans="1:14" s="3" customFormat="1" ht="9.75" customHeight="1">
      <c r="A138" s="12" t="s">
        <v>181</v>
      </c>
      <c r="B138" s="55" t="s">
        <v>182</v>
      </c>
      <c r="C138" s="55"/>
      <c r="D138" s="56"/>
      <c r="E138" s="15"/>
      <c r="F138" s="11">
        <f t="shared" si="17"/>
        <v>845</v>
      </c>
      <c r="G138" s="11">
        <v>3166</v>
      </c>
      <c r="H138" s="29">
        <f t="shared" si="14"/>
        <v>26.689829437776375</v>
      </c>
      <c r="I138" s="16">
        <v>0</v>
      </c>
      <c r="J138" s="16">
        <v>0</v>
      </c>
      <c r="K138" s="30">
        <f t="shared" si="18"/>
        <v>0</v>
      </c>
      <c r="L138" s="16">
        <v>845</v>
      </c>
      <c r="M138" s="16">
        <v>3166</v>
      </c>
      <c r="N138" s="31">
        <f t="shared" si="19"/>
        <v>26.689829437776375</v>
      </c>
    </row>
    <row r="139" spans="1:14" s="3" customFormat="1" ht="9.75" customHeight="1">
      <c r="A139" s="12" t="s">
        <v>183</v>
      </c>
      <c r="B139" s="55" t="s">
        <v>184</v>
      </c>
      <c r="C139" s="55"/>
      <c r="D139" s="56"/>
      <c r="E139" s="15"/>
      <c r="F139" s="11">
        <f t="shared" si="17"/>
        <v>42</v>
      </c>
      <c r="G139" s="11">
        <v>0</v>
      </c>
      <c r="H139" s="29" t="str">
        <f t="shared" si="14"/>
        <v>*</v>
      </c>
      <c r="I139" s="16">
        <v>42</v>
      </c>
      <c r="J139" s="16">
        <v>0</v>
      </c>
      <c r="K139" s="30" t="str">
        <f t="shared" si="18"/>
        <v>*</v>
      </c>
      <c r="L139" s="16">
        <v>0</v>
      </c>
      <c r="M139" s="16">
        <v>0</v>
      </c>
      <c r="N139" s="31">
        <f t="shared" si="19"/>
        <v>0</v>
      </c>
    </row>
    <row r="140" spans="1:14" s="3" customFormat="1" ht="9.75" customHeight="1">
      <c r="A140" s="17" t="s">
        <v>183</v>
      </c>
      <c r="B140" s="13"/>
      <c r="C140" s="55" t="s">
        <v>184</v>
      </c>
      <c r="D140" s="55"/>
      <c r="E140" s="15"/>
      <c r="F140" s="11">
        <f t="shared" si="17"/>
        <v>42</v>
      </c>
      <c r="G140" s="11">
        <v>0</v>
      </c>
      <c r="H140" s="29" t="str">
        <f t="shared" si="14"/>
        <v>*</v>
      </c>
      <c r="I140" s="16">
        <v>42</v>
      </c>
      <c r="J140" s="16">
        <v>0</v>
      </c>
      <c r="K140" s="30" t="str">
        <f t="shared" si="18"/>
        <v>*</v>
      </c>
      <c r="L140" s="16">
        <v>0</v>
      </c>
      <c r="M140" s="16">
        <v>0</v>
      </c>
      <c r="N140" s="31">
        <f t="shared" si="19"/>
        <v>0</v>
      </c>
    </row>
    <row r="141" spans="1:14" s="3" customFormat="1" ht="9.75" customHeight="1">
      <c r="A141" s="17" t="s">
        <v>185</v>
      </c>
      <c r="B141" s="13"/>
      <c r="C141" s="55" t="s">
        <v>186</v>
      </c>
      <c r="D141" s="55"/>
      <c r="E141" s="15"/>
      <c r="F141" s="11">
        <f t="shared" si="17"/>
        <v>0</v>
      </c>
      <c r="G141" s="11">
        <v>0</v>
      </c>
      <c r="H141" s="29">
        <f t="shared" si="14"/>
        <v>0</v>
      </c>
      <c r="I141" s="16">
        <v>0</v>
      </c>
      <c r="J141" s="16">
        <v>0</v>
      </c>
      <c r="K141" s="30">
        <f t="shared" si="18"/>
        <v>0</v>
      </c>
      <c r="L141" s="16">
        <v>0</v>
      </c>
      <c r="M141" s="16">
        <v>0</v>
      </c>
      <c r="N141" s="31">
        <f t="shared" si="19"/>
        <v>0</v>
      </c>
    </row>
    <row r="142" spans="1:14" s="3" customFormat="1" ht="9.75" customHeight="1">
      <c r="A142" s="12" t="s">
        <v>187</v>
      </c>
      <c r="B142" s="55" t="s">
        <v>188</v>
      </c>
      <c r="C142" s="55"/>
      <c r="D142" s="56"/>
      <c r="E142" s="15"/>
      <c r="F142" s="11">
        <f t="shared" si="17"/>
        <v>0</v>
      </c>
      <c r="G142" s="11">
        <v>0</v>
      </c>
      <c r="H142" s="29">
        <f t="shared" si="14"/>
        <v>0</v>
      </c>
      <c r="I142" s="16">
        <v>0</v>
      </c>
      <c r="J142" s="16">
        <v>0</v>
      </c>
      <c r="K142" s="30">
        <f t="shared" si="18"/>
        <v>0</v>
      </c>
      <c r="L142" s="16">
        <v>0</v>
      </c>
      <c r="M142" s="16">
        <v>0</v>
      </c>
      <c r="N142" s="31">
        <f t="shared" si="19"/>
        <v>0</v>
      </c>
    </row>
    <row r="143" spans="1:14" s="3" customFormat="1" ht="9.75" customHeight="1">
      <c r="A143" s="12" t="s">
        <v>189</v>
      </c>
      <c r="B143" s="55" t="s">
        <v>190</v>
      </c>
      <c r="C143" s="55"/>
      <c r="D143" s="56"/>
      <c r="E143" s="15"/>
      <c r="F143" s="11">
        <f t="shared" si="17"/>
        <v>0</v>
      </c>
      <c r="G143" s="11">
        <v>0</v>
      </c>
      <c r="H143" s="29">
        <f t="shared" si="14"/>
        <v>0</v>
      </c>
      <c r="I143" s="16">
        <v>0</v>
      </c>
      <c r="J143" s="16">
        <v>0</v>
      </c>
      <c r="K143" s="30">
        <f t="shared" si="18"/>
        <v>0</v>
      </c>
      <c r="L143" s="16">
        <v>0</v>
      </c>
      <c r="M143" s="16">
        <v>0</v>
      </c>
      <c r="N143" s="31">
        <f t="shared" si="19"/>
        <v>0</v>
      </c>
    </row>
    <row r="144" spans="2:14" s="18" customFormat="1" ht="9.75" customHeight="1">
      <c r="B144" s="57" t="s">
        <v>292</v>
      </c>
      <c r="C144" s="57"/>
      <c r="D144" s="14"/>
      <c r="E144" s="8"/>
      <c r="F144" s="11">
        <f t="shared" si="17"/>
        <v>418543</v>
      </c>
      <c r="G144" s="11">
        <v>128106</v>
      </c>
      <c r="H144" s="29">
        <f t="shared" si="14"/>
        <v>326.71615693254023</v>
      </c>
      <c r="I144" s="11">
        <f>SUM(I145:I152)</f>
        <v>0</v>
      </c>
      <c r="J144" s="11">
        <v>89</v>
      </c>
      <c r="K144" s="46">
        <f>IF(J144=0,IF(I144=0,0,"*"),IF(I144&gt;=J144*10,"******",I144/J144*100))</f>
        <v>0</v>
      </c>
      <c r="L144" s="11">
        <f>SUM(L145:L152)</f>
        <v>418543</v>
      </c>
      <c r="M144" s="11">
        <v>128017</v>
      </c>
      <c r="N144" s="46">
        <f>IF(M144=0,IF(L144=0,0,"*"),IF(L144&gt;=M144*10,"******",L144/M144*100))</f>
        <v>326.94329659342117</v>
      </c>
    </row>
    <row r="145" spans="1:14" s="3" customFormat="1" ht="9.75" customHeight="1">
      <c r="A145" s="12" t="s">
        <v>191</v>
      </c>
      <c r="B145" s="55" t="s">
        <v>192</v>
      </c>
      <c r="C145" s="55"/>
      <c r="D145" s="56"/>
      <c r="E145" s="15"/>
      <c r="F145" s="11">
        <f t="shared" si="17"/>
        <v>22648</v>
      </c>
      <c r="G145" s="11">
        <v>9556</v>
      </c>
      <c r="H145" s="29">
        <f t="shared" si="14"/>
        <v>237.0029300962746</v>
      </c>
      <c r="I145" s="16">
        <v>0</v>
      </c>
      <c r="J145" s="16">
        <v>0</v>
      </c>
      <c r="K145" s="30">
        <f>IF(J145=0,IF(I145=0,0,"*"),IF(I145&gt;=J145*10,"******",I145/J145*100))</f>
        <v>0</v>
      </c>
      <c r="L145" s="16">
        <v>22648</v>
      </c>
      <c r="M145" s="16">
        <v>9556</v>
      </c>
      <c r="N145" s="31">
        <f>IF(M145=0,IF(L145=0,0,"*"),IF(L145&gt;=M145*10,"******",L145/M145*100))</f>
        <v>237.0029300962746</v>
      </c>
    </row>
    <row r="146" spans="1:14" s="3" customFormat="1" ht="9.75" customHeight="1">
      <c r="A146" s="12" t="s">
        <v>193</v>
      </c>
      <c r="B146" s="55" t="s">
        <v>194</v>
      </c>
      <c r="C146" s="55"/>
      <c r="D146" s="56"/>
      <c r="E146" s="15"/>
      <c r="F146" s="11">
        <f t="shared" si="17"/>
        <v>4265</v>
      </c>
      <c r="G146" s="11">
        <v>15509</v>
      </c>
      <c r="H146" s="29">
        <f t="shared" si="14"/>
        <v>27.50016119672448</v>
      </c>
      <c r="I146" s="16">
        <v>0</v>
      </c>
      <c r="J146" s="16">
        <v>0</v>
      </c>
      <c r="K146" s="30">
        <f aca="true" t="shared" si="20" ref="K146:K152">IF(J146=0,IF(I146=0,0,"*"),IF(I146&gt;=J146*10,"******",I146/J146*100))</f>
        <v>0</v>
      </c>
      <c r="L146" s="16">
        <v>4265</v>
      </c>
      <c r="M146" s="16">
        <v>15509</v>
      </c>
      <c r="N146" s="31">
        <f aca="true" t="shared" si="21" ref="N146:N152">IF(M146=0,IF(L146=0,0,"*"),IF(L146&gt;=M146*10,"******",L146/M146*100))</f>
        <v>27.50016119672448</v>
      </c>
    </row>
    <row r="147" spans="1:14" s="3" customFormat="1" ht="9.75" customHeight="1">
      <c r="A147" s="12" t="s">
        <v>195</v>
      </c>
      <c r="B147" s="62" t="s">
        <v>196</v>
      </c>
      <c r="C147" s="62"/>
      <c r="D147" s="58"/>
      <c r="E147" s="15"/>
      <c r="F147" s="11">
        <f t="shared" si="17"/>
        <v>1971</v>
      </c>
      <c r="G147" s="11">
        <v>141</v>
      </c>
      <c r="H147" s="29" t="str">
        <f t="shared" si="14"/>
        <v>******</v>
      </c>
      <c r="I147" s="16">
        <v>0</v>
      </c>
      <c r="J147" s="16">
        <v>0</v>
      </c>
      <c r="K147" s="30">
        <f t="shared" si="20"/>
        <v>0</v>
      </c>
      <c r="L147" s="16">
        <v>1971</v>
      </c>
      <c r="M147" s="16">
        <v>141</v>
      </c>
      <c r="N147" s="31" t="str">
        <f t="shared" si="21"/>
        <v>******</v>
      </c>
    </row>
    <row r="148" spans="1:14" s="3" customFormat="1" ht="9.75" customHeight="1">
      <c r="A148" s="12" t="s">
        <v>197</v>
      </c>
      <c r="B148" s="55" t="s">
        <v>198</v>
      </c>
      <c r="C148" s="55"/>
      <c r="D148" s="56"/>
      <c r="E148" s="15"/>
      <c r="F148" s="11">
        <f t="shared" si="17"/>
        <v>258823</v>
      </c>
      <c r="G148" s="11">
        <v>86366</v>
      </c>
      <c r="H148" s="29">
        <f t="shared" si="14"/>
        <v>299.68158766181136</v>
      </c>
      <c r="I148" s="16">
        <v>0</v>
      </c>
      <c r="J148" s="16">
        <v>0</v>
      </c>
      <c r="K148" s="30">
        <f t="shared" si="20"/>
        <v>0</v>
      </c>
      <c r="L148" s="16">
        <v>258823</v>
      </c>
      <c r="M148" s="16">
        <v>86366</v>
      </c>
      <c r="N148" s="31">
        <f t="shared" si="21"/>
        <v>299.68158766181136</v>
      </c>
    </row>
    <row r="149" spans="1:14" s="3" customFormat="1" ht="9.75" customHeight="1">
      <c r="A149" s="12" t="s">
        <v>199</v>
      </c>
      <c r="B149" s="55" t="s">
        <v>200</v>
      </c>
      <c r="C149" s="55"/>
      <c r="D149" s="56"/>
      <c r="E149" s="15"/>
      <c r="F149" s="11">
        <f t="shared" si="17"/>
        <v>31787</v>
      </c>
      <c r="G149" s="11">
        <v>12564</v>
      </c>
      <c r="H149" s="29">
        <f t="shared" si="14"/>
        <v>253.00063673989177</v>
      </c>
      <c r="I149" s="16">
        <v>0</v>
      </c>
      <c r="J149" s="16">
        <v>10</v>
      </c>
      <c r="K149" s="30">
        <f t="shared" si="20"/>
        <v>0</v>
      </c>
      <c r="L149" s="16">
        <v>31787</v>
      </c>
      <c r="M149" s="16">
        <v>12554</v>
      </c>
      <c r="N149" s="31">
        <f t="shared" si="21"/>
        <v>253.2021666401147</v>
      </c>
    </row>
    <row r="150" spans="1:14" s="3" customFormat="1" ht="9.75" customHeight="1">
      <c r="A150" s="12" t="s">
        <v>201</v>
      </c>
      <c r="B150" s="55" t="s">
        <v>202</v>
      </c>
      <c r="C150" s="55"/>
      <c r="D150" s="56"/>
      <c r="E150" s="15"/>
      <c r="F150" s="11">
        <f t="shared" si="17"/>
        <v>39</v>
      </c>
      <c r="G150" s="11">
        <v>0</v>
      </c>
      <c r="H150" s="29" t="str">
        <f t="shared" si="14"/>
        <v>*</v>
      </c>
      <c r="I150" s="16">
        <v>0</v>
      </c>
      <c r="J150" s="16">
        <v>0</v>
      </c>
      <c r="K150" s="30">
        <f t="shared" si="20"/>
        <v>0</v>
      </c>
      <c r="L150" s="16">
        <v>39</v>
      </c>
      <c r="M150" s="16">
        <v>0</v>
      </c>
      <c r="N150" s="31" t="str">
        <f t="shared" si="21"/>
        <v>*</v>
      </c>
    </row>
    <row r="151" spans="1:14" s="3" customFormat="1" ht="9.75" customHeight="1">
      <c r="A151" s="12" t="s">
        <v>203</v>
      </c>
      <c r="B151" s="55" t="s">
        <v>204</v>
      </c>
      <c r="C151" s="55"/>
      <c r="D151" s="56"/>
      <c r="E151" s="15"/>
      <c r="F151" s="11">
        <f t="shared" si="17"/>
        <v>96278</v>
      </c>
      <c r="G151" s="11">
        <v>218</v>
      </c>
      <c r="H151" s="29" t="str">
        <f t="shared" si="14"/>
        <v>******</v>
      </c>
      <c r="I151" s="16">
        <v>0</v>
      </c>
      <c r="J151" s="16">
        <v>0</v>
      </c>
      <c r="K151" s="30">
        <f t="shared" si="20"/>
        <v>0</v>
      </c>
      <c r="L151" s="16">
        <v>96278</v>
      </c>
      <c r="M151" s="16">
        <v>218</v>
      </c>
      <c r="N151" s="31" t="str">
        <f t="shared" si="21"/>
        <v>******</v>
      </c>
    </row>
    <row r="152" spans="1:14" s="3" customFormat="1" ht="9.75" customHeight="1">
      <c r="A152" s="12" t="s">
        <v>205</v>
      </c>
      <c r="B152" s="55" t="s">
        <v>206</v>
      </c>
      <c r="C152" s="55"/>
      <c r="D152" s="56"/>
      <c r="E152" s="15"/>
      <c r="F152" s="11">
        <f t="shared" si="17"/>
        <v>2732</v>
      </c>
      <c r="G152" s="11">
        <v>3752</v>
      </c>
      <c r="H152" s="29">
        <f t="shared" si="14"/>
        <v>72.81449893390192</v>
      </c>
      <c r="I152" s="16">
        <v>0</v>
      </c>
      <c r="J152" s="16">
        <v>79</v>
      </c>
      <c r="K152" s="30">
        <f t="shared" si="20"/>
        <v>0</v>
      </c>
      <c r="L152" s="16">
        <v>2732</v>
      </c>
      <c r="M152" s="16">
        <v>3673</v>
      </c>
      <c r="N152" s="31">
        <f t="shared" si="21"/>
        <v>74.380615300844</v>
      </c>
    </row>
    <row r="153" spans="2:14" s="18" customFormat="1" ht="9.75" customHeight="1">
      <c r="B153" s="57" t="s">
        <v>293</v>
      </c>
      <c r="C153" s="57"/>
      <c r="D153" s="14"/>
      <c r="E153" s="8"/>
      <c r="F153" s="11">
        <f t="shared" si="17"/>
        <v>921866</v>
      </c>
      <c r="G153" s="11">
        <v>890240</v>
      </c>
      <c r="H153" s="29">
        <f t="shared" si="14"/>
        <v>103.55252516175413</v>
      </c>
      <c r="I153" s="11">
        <f>SUM(I154:I157,I162:I164)</f>
        <v>914767</v>
      </c>
      <c r="J153" s="11">
        <v>887745</v>
      </c>
      <c r="K153" s="46">
        <f>IF(J153=0,IF(I153=0,0,"*"),IF(I153&gt;=J153*10,"******",I153/J153*100))</f>
        <v>103.04389210865732</v>
      </c>
      <c r="L153" s="11">
        <f>SUM(L154:L157,L162:L164)</f>
        <v>7099</v>
      </c>
      <c r="M153" s="11">
        <v>2495</v>
      </c>
      <c r="N153" s="46">
        <f>IF(M153=0,IF(L153=0,0,"*"),IF(L153&gt;=M153*10,"******",L153/M153*100))</f>
        <v>284.5290581162325</v>
      </c>
    </row>
    <row r="154" spans="1:14" s="3" customFormat="1" ht="9.75" customHeight="1">
      <c r="A154" s="12" t="s">
        <v>207</v>
      </c>
      <c r="B154" s="55" t="s">
        <v>208</v>
      </c>
      <c r="C154" s="55"/>
      <c r="D154" s="56"/>
      <c r="E154" s="15"/>
      <c r="F154" s="11">
        <f t="shared" si="17"/>
        <v>864659</v>
      </c>
      <c r="G154" s="11">
        <v>824687</v>
      </c>
      <c r="H154" s="29">
        <f t="shared" si="14"/>
        <v>104.84692980488354</v>
      </c>
      <c r="I154" s="16">
        <v>861677</v>
      </c>
      <c r="J154" s="16">
        <v>824687</v>
      </c>
      <c r="K154" s="30">
        <f>IF(J154=0,IF(I154=0,0,"*"),IF(I154&gt;=J154*10,"******",I154/J154*100))</f>
        <v>104.48533807371767</v>
      </c>
      <c r="L154" s="16">
        <v>2982</v>
      </c>
      <c r="M154" s="16">
        <v>0</v>
      </c>
      <c r="N154" s="31" t="str">
        <f>IF(M154=0,IF(L154=0,0,"*"),IF(L154&gt;=M154*10,"******",L154/M154*100))</f>
        <v>*</v>
      </c>
    </row>
    <row r="155" spans="1:14" s="3" customFormat="1" ht="9.75" customHeight="1">
      <c r="A155" s="12" t="s">
        <v>209</v>
      </c>
      <c r="B155" s="55" t="s">
        <v>210</v>
      </c>
      <c r="C155" s="55"/>
      <c r="D155" s="56"/>
      <c r="E155" s="15"/>
      <c r="F155" s="11">
        <f t="shared" si="17"/>
        <v>41580</v>
      </c>
      <c r="G155" s="11">
        <v>47177</v>
      </c>
      <c r="H155" s="29">
        <f t="shared" si="14"/>
        <v>88.13616804798949</v>
      </c>
      <c r="I155" s="16">
        <v>41580</v>
      </c>
      <c r="J155" s="16">
        <v>47177</v>
      </c>
      <c r="K155" s="30">
        <f aca="true" t="shared" si="22" ref="K155:K165">IF(J155=0,IF(I155=0,0,"*"),IF(I155&gt;=J155*10,"******",I155/J155*100))</f>
        <v>88.13616804798949</v>
      </c>
      <c r="L155" s="16">
        <v>0</v>
      </c>
      <c r="M155" s="16">
        <v>0</v>
      </c>
      <c r="N155" s="31">
        <f aca="true" t="shared" si="23" ref="N155:N165">IF(M155=0,IF(L155=0,0,"*"),IF(L155&gt;=M155*10,"******",L155/M155*100))</f>
        <v>0</v>
      </c>
    </row>
    <row r="156" spans="1:14" s="3" customFormat="1" ht="9.75" customHeight="1">
      <c r="A156" s="12" t="s">
        <v>211</v>
      </c>
      <c r="B156" s="55" t="s">
        <v>212</v>
      </c>
      <c r="C156" s="55"/>
      <c r="D156" s="56"/>
      <c r="E156" s="15"/>
      <c r="F156" s="11">
        <f aca="true" t="shared" si="24" ref="F156:F165">SUM(I156,L156)</f>
        <v>5900</v>
      </c>
      <c r="G156" s="11">
        <v>13700</v>
      </c>
      <c r="H156" s="29">
        <f t="shared" si="14"/>
        <v>43.06569343065693</v>
      </c>
      <c r="I156" s="16">
        <v>5900</v>
      </c>
      <c r="J156" s="16">
        <v>13700</v>
      </c>
      <c r="K156" s="30">
        <f t="shared" si="22"/>
        <v>43.06569343065693</v>
      </c>
      <c r="L156" s="16">
        <v>0</v>
      </c>
      <c r="M156" s="16">
        <v>0</v>
      </c>
      <c r="N156" s="31">
        <f t="shared" si="23"/>
        <v>0</v>
      </c>
    </row>
    <row r="157" spans="1:14" s="3" customFormat="1" ht="9.75" customHeight="1">
      <c r="A157" s="12" t="s">
        <v>213</v>
      </c>
      <c r="B157" s="55" t="s">
        <v>214</v>
      </c>
      <c r="C157" s="55"/>
      <c r="D157" s="56"/>
      <c r="E157" s="15"/>
      <c r="F157" s="11">
        <f t="shared" si="24"/>
        <v>0</v>
      </c>
      <c r="G157" s="11">
        <v>0</v>
      </c>
      <c r="H157" s="29">
        <f t="shared" si="14"/>
        <v>0</v>
      </c>
      <c r="I157" s="16">
        <v>0</v>
      </c>
      <c r="J157" s="16">
        <v>0</v>
      </c>
      <c r="K157" s="30">
        <f t="shared" si="22"/>
        <v>0</v>
      </c>
      <c r="L157" s="16">
        <v>0</v>
      </c>
      <c r="M157" s="16">
        <v>0</v>
      </c>
      <c r="N157" s="31">
        <f t="shared" si="23"/>
        <v>0</v>
      </c>
    </row>
    <row r="158" spans="1:14" s="3" customFormat="1" ht="9.75" customHeight="1">
      <c r="A158" s="17" t="s">
        <v>213</v>
      </c>
      <c r="B158" s="13"/>
      <c r="C158" s="55" t="s">
        <v>215</v>
      </c>
      <c r="D158" s="55"/>
      <c r="E158" s="15"/>
      <c r="F158" s="11">
        <f t="shared" si="24"/>
        <v>0</v>
      </c>
      <c r="G158" s="11">
        <v>0</v>
      </c>
      <c r="H158" s="29">
        <f aca="true" t="shared" si="25" ref="H158:H165">IF(G158=0,IF(F158=0,0,"*"),IF(F158&gt;=G158*10,"******",F158/G158*100))</f>
        <v>0</v>
      </c>
      <c r="I158" s="16">
        <v>0</v>
      </c>
      <c r="J158" s="16">
        <v>0</v>
      </c>
      <c r="K158" s="30">
        <f t="shared" si="22"/>
        <v>0</v>
      </c>
      <c r="L158" s="16">
        <v>0</v>
      </c>
      <c r="M158" s="16">
        <v>0</v>
      </c>
      <c r="N158" s="31">
        <f t="shared" si="23"/>
        <v>0</v>
      </c>
    </row>
    <row r="159" spans="1:14" s="3" customFormat="1" ht="9.75" customHeight="1">
      <c r="A159" s="17" t="s">
        <v>216</v>
      </c>
      <c r="B159" s="13"/>
      <c r="C159" s="55" t="s">
        <v>217</v>
      </c>
      <c r="D159" s="55"/>
      <c r="E159" s="15"/>
      <c r="F159" s="11">
        <f t="shared" si="24"/>
        <v>0</v>
      </c>
      <c r="G159" s="11">
        <v>0</v>
      </c>
      <c r="H159" s="29">
        <f t="shared" si="25"/>
        <v>0</v>
      </c>
      <c r="I159" s="16">
        <v>0</v>
      </c>
      <c r="J159" s="16">
        <v>0</v>
      </c>
      <c r="K159" s="30">
        <f t="shared" si="22"/>
        <v>0</v>
      </c>
      <c r="L159" s="16">
        <v>0</v>
      </c>
      <c r="M159" s="16">
        <v>0</v>
      </c>
      <c r="N159" s="31">
        <f t="shared" si="23"/>
        <v>0</v>
      </c>
    </row>
    <row r="160" spans="1:14" s="3" customFormat="1" ht="9.75" customHeight="1">
      <c r="A160" s="17" t="s">
        <v>218</v>
      </c>
      <c r="B160" s="13"/>
      <c r="C160" s="55" t="s">
        <v>294</v>
      </c>
      <c r="D160" s="55"/>
      <c r="E160" s="15"/>
      <c r="F160" s="11">
        <f t="shared" si="24"/>
        <v>0</v>
      </c>
      <c r="G160" s="11">
        <v>0</v>
      </c>
      <c r="H160" s="29">
        <f t="shared" si="25"/>
        <v>0</v>
      </c>
      <c r="I160" s="16">
        <v>0</v>
      </c>
      <c r="J160" s="16">
        <v>0</v>
      </c>
      <c r="K160" s="30">
        <f t="shared" si="22"/>
        <v>0</v>
      </c>
      <c r="L160" s="16">
        <v>0</v>
      </c>
      <c r="M160" s="16">
        <v>0</v>
      </c>
      <c r="N160" s="31">
        <f t="shared" si="23"/>
        <v>0</v>
      </c>
    </row>
    <row r="161" spans="1:14" s="3" customFormat="1" ht="9.75" customHeight="1">
      <c r="A161" s="17" t="s">
        <v>219</v>
      </c>
      <c r="B161" s="13"/>
      <c r="C161" s="55" t="s">
        <v>220</v>
      </c>
      <c r="D161" s="55"/>
      <c r="E161" s="15"/>
      <c r="F161" s="11">
        <f t="shared" si="24"/>
        <v>0</v>
      </c>
      <c r="G161" s="11">
        <v>0</v>
      </c>
      <c r="H161" s="29">
        <f t="shared" si="25"/>
        <v>0</v>
      </c>
      <c r="I161" s="16">
        <v>0</v>
      </c>
      <c r="J161" s="16">
        <v>0</v>
      </c>
      <c r="K161" s="30">
        <f t="shared" si="22"/>
        <v>0</v>
      </c>
      <c r="L161" s="16">
        <v>0</v>
      </c>
      <c r="M161" s="16">
        <v>0</v>
      </c>
      <c r="N161" s="31">
        <f t="shared" si="23"/>
        <v>0</v>
      </c>
    </row>
    <row r="162" spans="1:14" s="3" customFormat="1" ht="9.75" customHeight="1">
      <c r="A162" s="12" t="s">
        <v>216</v>
      </c>
      <c r="B162" s="55" t="s">
        <v>225</v>
      </c>
      <c r="C162" s="55"/>
      <c r="D162" s="56"/>
      <c r="E162" s="15"/>
      <c r="F162" s="11">
        <f t="shared" si="24"/>
        <v>0</v>
      </c>
      <c r="G162" s="11">
        <v>0</v>
      </c>
      <c r="H162" s="29">
        <f t="shared" si="25"/>
        <v>0</v>
      </c>
      <c r="I162" s="16">
        <v>0</v>
      </c>
      <c r="J162" s="16">
        <v>0</v>
      </c>
      <c r="K162" s="30">
        <f t="shared" si="22"/>
        <v>0</v>
      </c>
      <c r="L162" s="16">
        <v>0</v>
      </c>
      <c r="M162" s="16">
        <v>0</v>
      </c>
      <c r="N162" s="31">
        <f t="shared" si="23"/>
        <v>0</v>
      </c>
    </row>
    <row r="163" spans="1:14" s="3" customFormat="1" ht="9.75" customHeight="1">
      <c r="A163" s="12" t="s">
        <v>221</v>
      </c>
      <c r="B163" s="55" t="s">
        <v>222</v>
      </c>
      <c r="C163" s="55"/>
      <c r="D163" s="56"/>
      <c r="E163" s="15"/>
      <c r="F163" s="11">
        <f t="shared" si="24"/>
        <v>4868</v>
      </c>
      <c r="G163" s="11">
        <v>2485</v>
      </c>
      <c r="H163" s="29">
        <f t="shared" si="25"/>
        <v>195.89537223340042</v>
      </c>
      <c r="I163" s="16">
        <v>3978</v>
      </c>
      <c r="J163" s="16">
        <v>920</v>
      </c>
      <c r="K163" s="30">
        <f t="shared" si="22"/>
        <v>432.3913043478261</v>
      </c>
      <c r="L163" s="16">
        <v>890</v>
      </c>
      <c r="M163" s="16">
        <v>1565</v>
      </c>
      <c r="N163" s="31">
        <f t="shared" si="23"/>
        <v>56.86900958466453</v>
      </c>
    </row>
    <row r="164" spans="1:14" s="3" customFormat="1" ht="9.75" customHeight="1">
      <c r="A164" s="12" t="s">
        <v>223</v>
      </c>
      <c r="B164" s="55" t="s">
        <v>224</v>
      </c>
      <c r="C164" s="55"/>
      <c r="D164" s="56"/>
      <c r="E164" s="15"/>
      <c r="F164" s="11">
        <f t="shared" si="24"/>
        <v>4859</v>
      </c>
      <c r="G164" s="11">
        <v>2191</v>
      </c>
      <c r="H164" s="29">
        <f t="shared" si="25"/>
        <v>221.7708808763122</v>
      </c>
      <c r="I164" s="16">
        <v>1632</v>
      </c>
      <c r="J164" s="16">
        <v>1261</v>
      </c>
      <c r="K164" s="30">
        <f t="shared" si="22"/>
        <v>129.42109436954797</v>
      </c>
      <c r="L164" s="16">
        <v>3227</v>
      </c>
      <c r="M164" s="16">
        <v>930</v>
      </c>
      <c r="N164" s="31">
        <f t="shared" si="23"/>
        <v>346.98924731182797</v>
      </c>
    </row>
    <row r="165" spans="2:14" s="18" customFormat="1" ht="9.75" customHeight="1">
      <c r="B165" s="57" t="s">
        <v>295</v>
      </c>
      <c r="C165" s="57"/>
      <c r="D165" s="14"/>
      <c r="E165" s="8"/>
      <c r="F165" s="11">
        <f t="shared" si="24"/>
        <v>0</v>
      </c>
      <c r="G165" s="11">
        <v>0</v>
      </c>
      <c r="H165" s="29">
        <f t="shared" si="25"/>
        <v>0</v>
      </c>
      <c r="I165" s="11">
        <v>0</v>
      </c>
      <c r="J165" s="11">
        <v>0</v>
      </c>
      <c r="K165" s="29">
        <f t="shared" si="22"/>
        <v>0</v>
      </c>
      <c r="L165" s="11">
        <v>0</v>
      </c>
      <c r="M165" s="11">
        <v>0</v>
      </c>
      <c r="N165" s="46">
        <f t="shared" si="23"/>
        <v>0</v>
      </c>
    </row>
    <row r="166" spans="6:14" ht="9.75" customHeight="1">
      <c r="F166" s="11"/>
      <c r="G166" s="11"/>
      <c r="H166" s="29"/>
      <c r="I166" s="16"/>
      <c r="J166" s="16"/>
      <c r="K166" s="30"/>
      <c r="L166" s="16"/>
      <c r="M166" s="16"/>
      <c r="N166" s="31"/>
    </row>
    <row r="167" spans="6:14" ht="9.75" customHeight="1">
      <c r="F167" s="11"/>
      <c r="G167" s="11"/>
      <c r="H167" s="29"/>
      <c r="I167" s="16"/>
      <c r="J167" s="16"/>
      <c r="K167" s="30"/>
      <c r="L167" s="16"/>
      <c r="M167" s="16"/>
      <c r="N167" s="31"/>
    </row>
    <row r="168" spans="6:14" ht="9.75" customHeight="1">
      <c r="F168" s="11"/>
      <c r="G168" s="11"/>
      <c r="H168" s="29"/>
      <c r="I168" s="16"/>
      <c r="J168" s="16"/>
      <c r="K168" s="30"/>
      <c r="L168" s="16"/>
      <c r="M168" s="16"/>
      <c r="N168" s="31"/>
    </row>
    <row r="169" spans="6:14" ht="9.75" customHeight="1">
      <c r="F169" s="11"/>
      <c r="G169" s="11"/>
      <c r="H169" s="29"/>
      <c r="I169" s="16"/>
      <c r="J169" s="16"/>
      <c r="K169" s="30"/>
      <c r="L169" s="16"/>
      <c r="M169" s="16"/>
      <c r="N169" s="31"/>
    </row>
    <row r="170" spans="6:14" ht="9.75" customHeight="1">
      <c r="F170" s="11"/>
      <c r="G170" s="11"/>
      <c r="H170" s="29"/>
      <c r="I170" s="16"/>
      <c r="J170" s="16"/>
      <c r="K170" s="30"/>
      <c r="L170" s="16"/>
      <c r="M170" s="16"/>
      <c r="N170" s="31"/>
    </row>
    <row r="171" spans="6:14" ht="9.75" customHeight="1">
      <c r="F171" s="11"/>
      <c r="G171" s="11"/>
      <c r="H171" s="29"/>
      <c r="I171" s="16"/>
      <c r="J171" s="16"/>
      <c r="K171" s="30"/>
      <c r="L171" s="16"/>
      <c r="M171" s="16"/>
      <c r="N171" s="31"/>
    </row>
    <row r="172" spans="1:14" ht="9.75" customHeight="1">
      <c r="A172" s="24"/>
      <c r="B172" s="21"/>
      <c r="C172" s="21"/>
      <c r="D172" s="21"/>
      <c r="E172" s="32"/>
      <c r="F172" s="33"/>
      <c r="G172" s="33"/>
      <c r="H172" s="34"/>
      <c r="I172" s="22"/>
      <c r="J172" s="22"/>
      <c r="K172" s="35"/>
      <c r="L172" s="22"/>
      <c r="M172" s="22"/>
      <c r="N172" s="36"/>
    </row>
  </sheetData>
  <sheetProtection/>
  <mergeCells count="168">
    <mergeCell ref="F90:H90"/>
    <mergeCell ref="I90:K90"/>
    <mergeCell ref="L90:N90"/>
    <mergeCell ref="I3:K3"/>
    <mergeCell ref="L3:N3"/>
    <mergeCell ref="F3:H3"/>
    <mergeCell ref="L1:N2"/>
    <mergeCell ref="L88:N89"/>
    <mergeCell ref="A1:K2"/>
    <mergeCell ref="A3:E4"/>
    <mergeCell ref="B13:D13"/>
    <mergeCell ref="B16:D16"/>
    <mergeCell ref="B9:D9"/>
    <mergeCell ref="B10:D10"/>
    <mergeCell ref="C14:D14"/>
    <mergeCell ref="C15:D15"/>
    <mergeCell ref="B5:C5"/>
    <mergeCell ref="B6:C6"/>
    <mergeCell ref="B7:D7"/>
    <mergeCell ref="B8:D8"/>
    <mergeCell ref="C17:D17"/>
    <mergeCell ref="C18:D18"/>
    <mergeCell ref="B19:D19"/>
    <mergeCell ref="B20:D20"/>
    <mergeCell ref="C11:D11"/>
    <mergeCell ref="C12:D12"/>
    <mergeCell ref="B27:D27"/>
    <mergeCell ref="B28:D28"/>
    <mergeCell ref="B21:D21"/>
    <mergeCell ref="B22:D22"/>
    <mergeCell ref="B23:D23"/>
    <mergeCell ref="B24:C24"/>
    <mergeCell ref="B25:D25"/>
    <mergeCell ref="B26:D26"/>
    <mergeCell ref="C36:D36"/>
    <mergeCell ref="B33:D33"/>
    <mergeCell ref="B34:D34"/>
    <mergeCell ref="B35:D35"/>
    <mergeCell ref="B29:D29"/>
    <mergeCell ref="B30:D30"/>
    <mergeCell ref="B31:C31"/>
    <mergeCell ref="B32:D32"/>
    <mergeCell ref="C44:D44"/>
    <mergeCell ref="B41:D41"/>
    <mergeCell ref="B42:D42"/>
    <mergeCell ref="B43:D43"/>
    <mergeCell ref="C37:D37"/>
    <mergeCell ref="B38:D38"/>
    <mergeCell ref="B39:D39"/>
    <mergeCell ref="B40:D40"/>
    <mergeCell ref="C49:D49"/>
    <mergeCell ref="B50:C50"/>
    <mergeCell ref="B51:D51"/>
    <mergeCell ref="B52:D52"/>
    <mergeCell ref="C45:D45"/>
    <mergeCell ref="C46:D46"/>
    <mergeCell ref="C47:D47"/>
    <mergeCell ref="C48:D48"/>
    <mergeCell ref="B53:D53"/>
    <mergeCell ref="B56:D56"/>
    <mergeCell ref="C61:D61"/>
    <mergeCell ref="C62:D62"/>
    <mergeCell ref="B57:D57"/>
    <mergeCell ref="B58:D58"/>
    <mergeCell ref="C54:D54"/>
    <mergeCell ref="C55:D55"/>
    <mergeCell ref="C63:D63"/>
    <mergeCell ref="C64:D64"/>
    <mergeCell ref="C59:D59"/>
    <mergeCell ref="C60:D60"/>
    <mergeCell ref="C69:D69"/>
    <mergeCell ref="C70:D70"/>
    <mergeCell ref="C71:D71"/>
    <mergeCell ref="C72:D72"/>
    <mergeCell ref="C65:D65"/>
    <mergeCell ref="C66:D66"/>
    <mergeCell ref="C67:D67"/>
    <mergeCell ref="C68:D68"/>
    <mergeCell ref="C77:D77"/>
    <mergeCell ref="C79:D79"/>
    <mergeCell ref="C80:D80"/>
    <mergeCell ref="B78:D78"/>
    <mergeCell ref="C76:D76"/>
    <mergeCell ref="B73:D73"/>
    <mergeCell ref="B74:D74"/>
    <mergeCell ref="B75:D75"/>
    <mergeCell ref="A90:E91"/>
    <mergeCell ref="B85:D85"/>
    <mergeCell ref="B86:D86"/>
    <mergeCell ref="B87:D87"/>
    <mergeCell ref="C81:D81"/>
    <mergeCell ref="C82:D82"/>
    <mergeCell ref="B83:D83"/>
    <mergeCell ref="B84:D84"/>
    <mergeCell ref="B96:D96"/>
    <mergeCell ref="B97:D97"/>
    <mergeCell ref="B92:C92"/>
    <mergeCell ref="B93:D93"/>
    <mergeCell ref="B94:D94"/>
    <mergeCell ref="B95:D95"/>
    <mergeCell ref="C100:D100"/>
    <mergeCell ref="C102:D102"/>
    <mergeCell ref="C103:D103"/>
    <mergeCell ref="B101:D101"/>
    <mergeCell ref="C98:D98"/>
    <mergeCell ref="C99:D99"/>
    <mergeCell ref="C110:D110"/>
    <mergeCell ref="C111:D111"/>
    <mergeCell ref="B108:D108"/>
    <mergeCell ref="B109:D109"/>
    <mergeCell ref="C104:D104"/>
    <mergeCell ref="C105:D105"/>
    <mergeCell ref="C106:D106"/>
    <mergeCell ref="B107:D107"/>
    <mergeCell ref="C116:D116"/>
    <mergeCell ref="C117:D117"/>
    <mergeCell ref="C118:D118"/>
    <mergeCell ref="C119:D119"/>
    <mergeCell ref="C112:D112"/>
    <mergeCell ref="B113:D113"/>
    <mergeCell ref="B114:D114"/>
    <mergeCell ref="B115:D115"/>
    <mergeCell ref="C124:D124"/>
    <mergeCell ref="C125:D125"/>
    <mergeCell ref="B126:D126"/>
    <mergeCell ref="B127:D127"/>
    <mergeCell ref="C120:D120"/>
    <mergeCell ref="C121:D121"/>
    <mergeCell ref="C122:D122"/>
    <mergeCell ref="C123:D123"/>
    <mergeCell ref="B132:C132"/>
    <mergeCell ref="B133:D133"/>
    <mergeCell ref="B134:D134"/>
    <mergeCell ref="B135:D135"/>
    <mergeCell ref="C128:D128"/>
    <mergeCell ref="C129:D129"/>
    <mergeCell ref="C130:D130"/>
    <mergeCell ref="C131:D131"/>
    <mergeCell ref="C140:D140"/>
    <mergeCell ref="C141:D141"/>
    <mergeCell ref="B142:D142"/>
    <mergeCell ref="B143:D143"/>
    <mergeCell ref="B136:D136"/>
    <mergeCell ref="B137:D137"/>
    <mergeCell ref="B138:D138"/>
    <mergeCell ref="B139:D139"/>
    <mergeCell ref="B148:D148"/>
    <mergeCell ref="B149:D149"/>
    <mergeCell ref="B150:D150"/>
    <mergeCell ref="B151:D151"/>
    <mergeCell ref="B144:C144"/>
    <mergeCell ref="B145:D145"/>
    <mergeCell ref="B146:D146"/>
    <mergeCell ref="B147:D147"/>
    <mergeCell ref="B156:D156"/>
    <mergeCell ref="B157:D157"/>
    <mergeCell ref="B152:D152"/>
    <mergeCell ref="B153:C153"/>
    <mergeCell ref="B154:D154"/>
    <mergeCell ref="B155:D155"/>
    <mergeCell ref="B163:D163"/>
    <mergeCell ref="B164:D164"/>
    <mergeCell ref="B165:C165"/>
    <mergeCell ref="C158:D158"/>
    <mergeCell ref="C159:D159"/>
    <mergeCell ref="C160:D160"/>
    <mergeCell ref="C161:D161"/>
    <mergeCell ref="B162:D162"/>
  </mergeCells>
  <printOptions horizontalCentered="1"/>
  <pageMargins left="0.3937007874015748" right="0.3937007874015748" top="0.31496062992125984" bottom="0.3937007874015748" header="0" footer="0"/>
  <pageSetup horizontalDpi="600" verticalDpi="600" orientation="portrait" paperSize="9" scale="98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95"/>
  <sheetViews>
    <sheetView showGridLines="0" zoomScalePageLayoutView="0" workbookViewId="0" topLeftCell="A1">
      <selection activeCell="A3" sqref="A3:E4"/>
    </sheetView>
  </sheetViews>
  <sheetFormatPr defaultColWidth="9.00390625" defaultRowHeight="13.5"/>
  <cols>
    <col min="1" max="1" width="3.75390625" style="23" bestFit="1" customWidth="1"/>
    <col min="2" max="2" width="1.4921875" style="15" customWidth="1"/>
    <col min="3" max="3" width="14.125" style="15" customWidth="1"/>
    <col min="4" max="4" width="1.875" style="15" customWidth="1"/>
    <col min="5" max="5" width="1.00390625" style="15" customWidth="1"/>
    <col min="6" max="7" width="9.375" style="1" customWidth="1"/>
    <col min="8" max="8" width="7.125" style="38" customWidth="1"/>
    <col min="9" max="10" width="9.375" style="1" customWidth="1"/>
    <col min="11" max="11" width="6.625" style="38" customWidth="1"/>
    <col min="12" max="13" width="9.375" style="1" customWidth="1"/>
    <col min="14" max="14" width="6.625" style="38" customWidth="1"/>
    <col min="15" max="16384" width="9.00390625" style="1" customWidth="1"/>
  </cols>
  <sheetData>
    <row r="1" spans="1:14" ht="11.25">
      <c r="A1" s="66" t="s">
        <v>299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7"/>
      <c r="N1" s="67"/>
    </row>
    <row r="2" spans="1:14" ht="11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</row>
    <row r="3" spans="1:14" s="12" customFormat="1" ht="23.25" customHeight="1">
      <c r="A3" s="72"/>
      <c r="B3" s="72"/>
      <c r="C3" s="72"/>
      <c r="D3" s="72"/>
      <c r="E3" s="73"/>
      <c r="F3" s="76" t="s">
        <v>300</v>
      </c>
      <c r="G3" s="77"/>
      <c r="H3" s="78"/>
      <c r="I3" s="76" t="s">
        <v>301</v>
      </c>
      <c r="J3" s="77"/>
      <c r="K3" s="78"/>
      <c r="L3" s="76" t="s">
        <v>302</v>
      </c>
      <c r="M3" s="77"/>
      <c r="N3" s="77"/>
    </row>
    <row r="4" spans="1:14" s="39" customFormat="1" ht="23.25" customHeight="1">
      <c r="A4" s="74"/>
      <c r="B4" s="74"/>
      <c r="C4" s="74"/>
      <c r="D4" s="74"/>
      <c r="E4" s="75"/>
      <c r="F4" s="2" t="s">
        <v>304</v>
      </c>
      <c r="G4" s="2" t="s">
        <v>284</v>
      </c>
      <c r="H4" s="4" t="s">
        <v>285</v>
      </c>
      <c r="I4" s="2" t="s">
        <v>304</v>
      </c>
      <c r="J4" s="2" t="s">
        <v>284</v>
      </c>
      <c r="K4" s="4" t="s">
        <v>285</v>
      </c>
      <c r="L4" s="2" t="s">
        <v>304</v>
      </c>
      <c r="M4" s="2" t="s">
        <v>284</v>
      </c>
      <c r="N4" s="5" t="s">
        <v>285</v>
      </c>
    </row>
    <row r="5" spans="1:14" s="18" customFormat="1" ht="9.75" customHeight="1">
      <c r="A5" s="6"/>
      <c r="B5" s="63" t="s">
        <v>235</v>
      </c>
      <c r="C5" s="63"/>
      <c r="D5" s="7"/>
      <c r="E5" s="8"/>
      <c r="F5" s="27">
        <f>SUM(I5,L5)</f>
        <v>27568156</v>
      </c>
      <c r="G5" s="27">
        <v>29005625</v>
      </c>
      <c r="H5" s="44">
        <f>IF(G5=0,IF(F5=0,0,"*"),IF(F5&gt;=G5*10,"******",F5/G5*100))</f>
        <v>95.04417160464565</v>
      </c>
      <c r="I5" s="27">
        <f>SUM(I6,I24,I31,I50,I92,I132,I144,I153)</f>
        <v>15477710</v>
      </c>
      <c r="J5" s="27">
        <v>16334161</v>
      </c>
      <c r="K5" s="44">
        <f>IF(J5=0,IF(I5=0,0,"*"),IF(I5&gt;=J5*10,"******",I5/J5*100))</f>
        <v>94.75668814578233</v>
      </c>
      <c r="L5" s="27">
        <f>SUM(L6,L24,L31,L50,L92,L132,L144,L153)</f>
        <v>12090446</v>
      </c>
      <c r="M5" s="27">
        <v>12671464</v>
      </c>
      <c r="N5" s="45">
        <f>IF(M5=0,IF(L5=0,0,"*"),IF(L5&gt;=M5*10,"******",L5/M5*100))</f>
        <v>95.41475239167313</v>
      </c>
    </row>
    <row r="6" spans="1:14" s="18" customFormat="1" ht="9.75" customHeight="1">
      <c r="A6" s="6"/>
      <c r="B6" s="57" t="s">
        <v>236</v>
      </c>
      <c r="C6" s="57"/>
      <c r="D6" s="10"/>
      <c r="E6" s="8"/>
      <c r="F6" s="11">
        <f aca="true" t="shared" si="0" ref="F6:F36">SUM(I6,L6)</f>
        <v>314256</v>
      </c>
      <c r="G6" s="11">
        <v>296152</v>
      </c>
      <c r="H6" s="29">
        <f>IF(G6=0,IF(F6=0,0,"*"),IF(F6&gt;=G6*10,"******",F6/G6*100))</f>
        <v>106.11307706853236</v>
      </c>
      <c r="I6" s="11">
        <f>SUM(I7:I10,I13,I16,I19:I23)</f>
        <v>192722</v>
      </c>
      <c r="J6" s="11">
        <v>172848</v>
      </c>
      <c r="K6" s="29">
        <f>IF(J6=0,IF(I6=0,0,"*"),IF(I6&gt;=J6*10,"******",I6/J6*100))</f>
        <v>111.49796352864945</v>
      </c>
      <c r="L6" s="11">
        <f>SUM(L7:L10,L13,L16,L19:L23)</f>
        <v>121534</v>
      </c>
      <c r="M6" s="11">
        <v>123304</v>
      </c>
      <c r="N6" s="46">
        <f>IF(M6=0,IF(L6=0,0,"*"),IF(L6&gt;=M6*10,"******",L6/M6*100))</f>
        <v>98.56452345422694</v>
      </c>
    </row>
    <row r="7" spans="1:24" s="3" customFormat="1" ht="9.75" customHeight="1">
      <c r="A7" s="12" t="s">
        <v>0</v>
      </c>
      <c r="B7" s="55" t="s">
        <v>1</v>
      </c>
      <c r="C7" s="55"/>
      <c r="D7" s="58"/>
      <c r="E7" s="15"/>
      <c r="F7" s="11">
        <f t="shared" si="0"/>
        <v>245043</v>
      </c>
      <c r="G7" s="11">
        <v>240482</v>
      </c>
      <c r="H7" s="29">
        <f aca="true" t="shared" si="1" ref="H7:H70">IF(G7=0,IF(F7=0,0,"*"),IF(F7&gt;=G7*10,"******",F7/G7*100))</f>
        <v>101.89660764631031</v>
      </c>
      <c r="I7" s="16">
        <v>135922</v>
      </c>
      <c r="J7" s="16">
        <v>127722</v>
      </c>
      <c r="K7" s="30">
        <f>IF(J7=0,IF(I7=0,0,"*"),IF(I7&gt;=J7*10,"******",I7/J7*100))</f>
        <v>106.42019385853652</v>
      </c>
      <c r="L7" s="16">
        <v>109121</v>
      </c>
      <c r="M7" s="16">
        <v>112760</v>
      </c>
      <c r="N7" s="31">
        <f>IF(M7=0,IF(L7=0,0,"*"),IF(L7&gt;=M7*10,"******",L7/M7*100))</f>
        <v>96.77279177013125</v>
      </c>
      <c r="P7" s="18"/>
      <c r="Q7" s="18"/>
      <c r="R7" s="18"/>
      <c r="S7" s="18"/>
      <c r="T7" s="18"/>
      <c r="U7" s="18"/>
      <c r="V7" s="18"/>
      <c r="W7" s="18"/>
      <c r="X7" s="18"/>
    </row>
    <row r="8" spans="1:24" s="3" customFormat="1" ht="9.75" customHeight="1">
      <c r="A8" s="12" t="s">
        <v>2</v>
      </c>
      <c r="B8" s="55" t="s">
        <v>3</v>
      </c>
      <c r="C8" s="55"/>
      <c r="D8" s="58"/>
      <c r="E8" s="15"/>
      <c r="F8" s="11">
        <f t="shared" si="0"/>
        <v>130</v>
      </c>
      <c r="G8" s="11">
        <v>1407</v>
      </c>
      <c r="H8" s="29">
        <f t="shared" si="1"/>
        <v>9.23951670220327</v>
      </c>
      <c r="I8" s="16">
        <v>0</v>
      </c>
      <c r="J8" s="16">
        <v>0</v>
      </c>
      <c r="K8" s="30">
        <f aca="true" t="shared" si="2" ref="K8:K23">IF(J8=0,IF(I8=0,0,"*"),IF(I8&gt;=J8*10,"******",I8/J8*100))</f>
        <v>0</v>
      </c>
      <c r="L8" s="16">
        <v>130</v>
      </c>
      <c r="M8" s="16">
        <v>1407</v>
      </c>
      <c r="N8" s="31">
        <f aca="true" t="shared" si="3" ref="N8:N30">IF(M8=0,IF(L8=0,0,"*"),IF(L8&gt;=M8*10,"******",L8/M8*100))</f>
        <v>9.23951670220327</v>
      </c>
      <c r="P8" s="18"/>
      <c r="Q8" s="18"/>
      <c r="R8" s="18"/>
      <c r="S8" s="18"/>
      <c r="T8" s="18"/>
      <c r="U8" s="18"/>
      <c r="V8" s="18"/>
      <c r="W8" s="18"/>
      <c r="X8" s="18"/>
    </row>
    <row r="9" spans="1:24" s="3" customFormat="1" ht="9.75" customHeight="1">
      <c r="A9" s="12" t="s">
        <v>4</v>
      </c>
      <c r="B9" s="55" t="s">
        <v>5</v>
      </c>
      <c r="C9" s="55"/>
      <c r="D9" s="58"/>
      <c r="E9" s="15"/>
      <c r="F9" s="11">
        <f t="shared" si="0"/>
        <v>22421</v>
      </c>
      <c r="G9" s="11">
        <v>10781</v>
      </c>
      <c r="H9" s="29">
        <f t="shared" si="1"/>
        <v>207.96772099063165</v>
      </c>
      <c r="I9" s="16">
        <v>16400</v>
      </c>
      <c r="J9" s="16">
        <v>2376</v>
      </c>
      <c r="K9" s="30">
        <f t="shared" si="2"/>
        <v>690.2356902356902</v>
      </c>
      <c r="L9" s="16">
        <v>6021</v>
      </c>
      <c r="M9" s="16">
        <v>8405</v>
      </c>
      <c r="N9" s="31">
        <f t="shared" si="3"/>
        <v>71.63593099345627</v>
      </c>
      <c r="P9" s="18"/>
      <c r="Q9" s="18"/>
      <c r="R9" s="18"/>
      <c r="S9" s="18"/>
      <c r="T9" s="18"/>
      <c r="U9" s="18"/>
      <c r="V9" s="18"/>
      <c r="W9" s="18"/>
      <c r="X9" s="18"/>
    </row>
    <row r="10" spans="1:24" s="3" customFormat="1" ht="9.75" customHeight="1">
      <c r="A10" s="12" t="s">
        <v>6</v>
      </c>
      <c r="B10" s="55" t="s">
        <v>7</v>
      </c>
      <c r="C10" s="55"/>
      <c r="D10" s="58"/>
      <c r="E10" s="15"/>
      <c r="F10" s="11">
        <f t="shared" si="0"/>
        <v>9727</v>
      </c>
      <c r="G10" s="11">
        <v>1850</v>
      </c>
      <c r="H10" s="29">
        <f t="shared" si="1"/>
        <v>525.7837837837837</v>
      </c>
      <c r="I10" s="16">
        <v>6307</v>
      </c>
      <c r="J10" s="16">
        <v>1500</v>
      </c>
      <c r="K10" s="30">
        <f t="shared" si="2"/>
        <v>420.46666666666664</v>
      </c>
      <c r="L10" s="16">
        <v>3420</v>
      </c>
      <c r="M10" s="16">
        <v>350</v>
      </c>
      <c r="N10" s="31">
        <f t="shared" si="3"/>
        <v>977.1428571428572</v>
      </c>
      <c r="P10" s="18"/>
      <c r="Q10" s="18"/>
      <c r="R10" s="18"/>
      <c r="S10" s="18"/>
      <c r="T10" s="18"/>
      <c r="U10" s="18"/>
      <c r="V10" s="18"/>
      <c r="W10" s="18"/>
      <c r="X10" s="18"/>
    </row>
    <row r="11" spans="1:24" s="3" customFormat="1" ht="9.75" customHeight="1">
      <c r="A11" s="17" t="s">
        <v>6</v>
      </c>
      <c r="B11" s="13"/>
      <c r="C11" s="55" t="s">
        <v>8</v>
      </c>
      <c r="D11" s="55"/>
      <c r="E11" s="15"/>
      <c r="F11" s="11">
        <f t="shared" si="0"/>
        <v>9727</v>
      </c>
      <c r="G11" s="11">
        <v>1850</v>
      </c>
      <c r="H11" s="29">
        <f t="shared" si="1"/>
        <v>525.7837837837837</v>
      </c>
      <c r="I11" s="16">
        <v>6307</v>
      </c>
      <c r="J11" s="16">
        <v>1500</v>
      </c>
      <c r="K11" s="30">
        <f t="shared" si="2"/>
        <v>420.46666666666664</v>
      </c>
      <c r="L11" s="16">
        <v>3420</v>
      </c>
      <c r="M11" s="16">
        <v>350</v>
      </c>
      <c r="N11" s="31">
        <f t="shared" si="3"/>
        <v>977.1428571428572</v>
      </c>
      <c r="P11" s="18"/>
      <c r="Q11" s="18"/>
      <c r="R11" s="18"/>
      <c r="S11" s="18"/>
      <c r="T11" s="18"/>
      <c r="U11" s="18"/>
      <c r="V11" s="18"/>
      <c r="W11" s="18"/>
      <c r="X11" s="18"/>
    </row>
    <row r="12" spans="1:24" s="3" customFormat="1" ht="9.75" customHeight="1">
      <c r="A12" s="17" t="s">
        <v>9</v>
      </c>
      <c r="B12" s="13"/>
      <c r="C12" s="55" t="s">
        <v>10</v>
      </c>
      <c r="D12" s="55"/>
      <c r="E12" s="15"/>
      <c r="F12" s="11">
        <f t="shared" si="0"/>
        <v>0</v>
      </c>
      <c r="G12" s="11">
        <v>0</v>
      </c>
      <c r="H12" s="29">
        <f t="shared" si="1"/>
        <v>0</v>
      </c>
      <c r="I12" s="16">
        <v>0</v>
      </c>
      <c r="J12" s="16">
        <v>0</v>
      </c>
      <c r="K12" s="30">
        <f t="shared" si="2"/>
        <v>0</v>
      </c>
      <c r="L12" s="16">
        <v>0</v>
      </c>
      <c r="M12" s="16">
        <v>0</v>
      </c>
      <c r="N12" s="31">
        <f t="shared" si="3"/>
        <v>0</v>
      </c>
      <c r="P12" s="18"/>
      <c r="Q12" s="18"/>
      <c r="R12" s="18"/>
      <c r="S12" s="18"/>
      <c r="T12" s="18"/>
      <c r="U12" s="18"/>
      <c r="V12" s="18"/>
      <c r="W12" s="18"/>
      <c r="X12" s="18"/>
    </row>
    <row r="13" spans="1:24" s="3" customFormat="1" ht="9.75" customHeight="1">
      <c r="A13" s="12" t="s">
        <v>11</v>
      </c>
      <c r="B13" s="55" t="s">
        <v>12</v>
      </c>
      <c r="C13" s="55"/>
      <c r="D13" s="58"/>
      <c r="E13" s="15"/>
      <c r="F13" s="11">
        <f t="shared" si="0"/>
        <v>34050</v>
      </c>
      <c r="G13" s="11">
        <v>41250</v>
      </c>
      <c r="H13" s="29">
        <f t="shared" si="1"/>
        <v>82.54545454545455</v>
      </c>
      <c r="I13" s="16">
        <v>34050</v>
      </c>
      <c r="J13" s="16">
        <v>41250</v>
      </c>
      <c r="K13" s="30">
        <f t="shared" si="2"/>
        <v>82.54545454545455</v>
      </c>
      <c r="L13" s="16">
        <v>0</v>
      </c>
      <c r="M13" s="16">
        <v>0</v>
      </c>
      <c r="N13" s="31">
        <f t="shared" si="3"/>
        <v>0</v>
      </c>
      <c r="P13" s="18"/>
      <c r="Q13" s="18"/>
      <c r="R13" s="18"/>
      <c r="S13" s="18"/>
      <c r="T13" s="18"/>
      <c r="U13" s="18"/>
      <c r="V13" s="18"/>
      <c r="W13" s="18"/>
      <c r="X13" s="18"/>
    </row>
    <row r="14" spans="1:24" s="3" customFormat="1" ht="9.75" customHeight="1">
      <c r="A14" s="17" t="s">
        <v>11</v>
      </c>
      <c r="B14" s="13"/>
      <c r="C14" s="55" t="s">
        <v>237</v>
      </c>
      <c r="D14" s="55"/>
      <c r="E14" s="15"/>
      <c r="F14" s="11">
        <f t="shared" si="0"/>
        <v>0</v>
      </c>
      <c r="G14" s="11">
        <v>0</v>
      </c>
      <c r="H14" s="29">
        <f t="shared" si="1"/>
        <v>0</v>
      </c>
      <c r="I14" s="16">
        <v>0</v>
      </c>
      <c r="J14" s="16">
        <v>0</v>
      </c>
      <c r="K14" s="30">
        <f t="shared" si="2"/>
        <v>0</v>
      </c>
      <c r="L14" s="16">
        <v>0</v>
      </c>
      <c r="M14" s="16">
        <v>0</v>
      </c>
      <c r="N14" s="31">
        <f t="shared" si="3"/>
        <v>0</v>
      </c>
      <c r="P14" s="18"/>
      <c r="Q14" s="18"/>
      <c r="R14" s="18"/>
      <c r="S14" s="18"/>
      <c r="T14" s="18"/>
      <c r="U14" s="18"/>
      <c r="V14" s="18"/>
      <c r="W14" s="18"/>
      <c r="X14" s="18"/>
    </row>
    <row r="15" spans="1:24" s="3" customFormat="1" ht="9.75" customHeight="1">
      <c r="A15" s="17" t="s">
        <v>13</v>
      </c>
      <c r="B15" s="13"/>
      <c r="C15" s="55" t="s">
        <v>12</v>
      </c>
      <c r="D15" s="55"/>
      <c r="E15" s="15"/>
      <c r="F15" s="11">
        <f t="shared" si="0"/>
        <v>34050</v>
      </c>
      <c r="G15" s="11">
        <v>41250</v>
      </c>
      <c r="H15" s="29">
        <f t="shared" si="1"/>
        <v>82.54545454545455</v>
      </c>
      <c r="I15" s="16">
        <v>34050</v>
      </c>
      <c r="J15" s="16">
        <v>41250</v>
      </c>
      <c r="K15" s="30">
        <f t="shared" si="2"/>
        <v>82.54545454545455</v>
      </c>
      <c r="L15" s="16">
        <v>0</v>
      </c>
      <c r="M15" s="16">
        <v>0</v>
      </c>
      <c r="N15" s="31">
        <f t="shared" si="3"/>
        <v>0</v>
      </c>
      <c r="P15" s="18"/>
      <c r="Q15" s="18"/>
      <c r="R15" s="18"/>
      <c r="S15" s="18"/>
      <c r="T15" s="18"/>
      <c r="U15" s="18"/>
      <c r="V15" s="18"/>
      <c r="W15" s="18"/>
      <c r="X15" s="18"/>
    </row>
    <row r="16" spans="1:24" s="3" customFormat="1" ht="9.75" customHeight="1">
      <c r="A16" s="12" t="s">
        <v>14</v>
      </c>
      <c r="B16" s="55" t="s">
        <v>15</v>
      </c>
      <c r="C16" s="55"/>
      <c r="D16" s="58"/>
      <c r="E16" s="15"/>
      <c r="F16" s="11">
        <f t="shared" si="0"/>
        <v>2885</v>
      </c>
      <c r="G16" s="11">
        <v>40</v>
      </c>
      <c r="H16" s="29" t="str">
        <f t="shared" si="1"/>
        <v>******</v>
      </c>
      <c r="I16" s="16">
        <v>43</v>
      </c>
      <c r="J16" s="16">
        <v>0</v>
      </c>
      <c r="K16" s="30" t="str">
        <f t="shared" si="2"/>
        <v>*</v>
      </c>
      <c r="L16" s="16">
        <v>2842</v>
      </c>
      <c r="M16" s="16">
        <v>40</v>
      </c>
      <c r="N16" s="31" t="str">
        <f t="shared" si="3"/>
        <v>******</v>
      </c>
      <c r="P16" s="18"/>
      <c r="Q16" s="18"/>
      <c r="R16" s="18"/>
      <c r="S16" s="18"/>
      <c r="T16" s="18"/>
      <c r="U16" s="18"/>
      <c r="V16" s="18"/>
      <c r="W16" s="18"/>
      <c r="X16" s="18"/>
    </row>
    <row r="17" spans="1:24" s="3" customFormat="1" ht="9.75" customHeight="1">
      <c r="A17" s="17" t="s">
        <v>14</v>
      </c>
      <c r="B17" s="13"/>
      <c r="C17" s="55" t="s">
        <v>16</v>
      </c>
      <c r="D17" s="55"/>
      <c r="E17" s="15"/>
      <c r="F17" s="11">
        <f t="shared" si="0"/>
        <v>173</v>
      </c>
      <c r="G17" s="11">
        <v>40</v>
      </c>
      <c r="H17" s="29">
        <f t="shared" si="1"/>
        <v>432.5</v>
      </c>
      <c r="I17" s="16">
        <v>43</v>
      </c>
      <c r="J17" s="16">
        <v>0</v>
      </c>
      <c r="K17" s="30" t="str">
        <f t="shared" si="2"/>
        <v>*</v>
      </c>
      <c r="L17" s="16">
        <v>130</v>
      </c>
      <c r="M17" s="16">
        <v>40</v>
      </c>
      <c r="N17" s="31">
        <f t="shared" si="3"/>
        <v>325</v>
      </c>
      <c r="P17" s="18"/>
      <c r="Q17" s="18"/>
      <c r="R17" s="18"/>
      <c r="S17" s="18"/>
      <c r="T17" s="18"/>
      <c r="U17" s="18"/>
      <c r="V17" s="18"/>
      <c r="W17" s="18"/>
      <c r="X17" s="18"/>
    </row>
    <row r="18" spans="1:24" s="3" customFormat="1" ht="9.75" customHeight="1">
      <c r="A18" s="17" t="s">
        <v>17</v>
      </c>
      <c r="B18" s="13"/>
      <c r="C18" s="55" t="s">
        <v>18</v>
      </c>
      <c r="D18" s="55"/>
      <c r="E18" s="15"/>
      <c r="F18" s="11">
        <f t="shared" si="0"/>
        <v>2712</v>
      </c>
      <c r="G18" s="11">
        <v>0</v>
      </c>
      <c r="H18" s="29" t="str">
        <f t="shared" si="1"/>
        <v>*</v>
      </c>
      <c r="I18" s="16">
        <v>0</v>
      </c>
      <c r="J18" s="16">
        <v>0</v>
      </c>
      <c r="K18" s="30">
        <f t="shared" si="2"/>
        <v>0</v>
      </c>
      <c r="L18" s="16">
        <v>2712</v>
      </c>
      <c r="M18" s="16">
        <v>0</v>
      </c>
      <c r="N18" s="31" t="str">
        <f t="shared" si="3"/>
        <v>*</v>
      </c>
      <c r="P18" s="18"/>
      <c r="Q18" s="18"/>
      <c r="R18" s="18"/>
      <c r="S18" s="18"/>
      <c r="T18" s="18"/>
      <c r="U18" s="18"/>
      <c r="V18" s="18"/>
      <c r="W18" s="18"/>
      <c r="X18" s="18"/>
    </row>
    <row r="19" spans="1:24" s="3" customFormat="1" ht="9.75" customHeight="1">
      <c r="A19" s="12" t="s">
        <v>238</v>
      </c>
      <c r="B19" s="55" t="s">
        <v>239</v>
      </c>
      <c r="C19" s="55"/>
      <c r="D19" s="58"/>
      <c r="E19" s="15"/>
      <c r="F19" s="11">
        <f t="shared" si="0"/>
        <v>0</v>
      </c>
      <c r="G19" s="11">
        <v>0</v>
      </c>
      <c r="H19" s="29">
        <f t="shared" si="1"/>
        <v>0</v>
      </c>
      <c r="I19" s="16">
        <v>0</v>
      </c>
      <c r="J19" s="16">
        <v>0</v>
      </c>
      <c r="K19" s="30">
        <f t="shared" si="2"/>
        <v>0</v>
      </c>
      <c r="L19" s="16">
        <v>0</v>
      </c>
      <c r="M19" s="16">
        <v>0</v>
      </c>
      <c r="N19" s="31">
        <f t="shared" si="3"/>
        <v>0</v>
      </c>
      <c r="P19" s="18"/>
      <c r="Q19" s="18"/>
      <c r="R19" s="18"/>
      <c r="S19" s="18"/>
      <c r="T19" s="18"/>
      <c r="U19" s="18"/>
      <c r="V19" s="18"/>
      <c r="W19" s="18"/>
      <c r="X19" s="18"/>
    </row>
    <row r="20" spans="1:24" s="3" customFormat="1" ht="9.75" customHeight="1">
      <c r="A20" s="12" t="s">
        <v>19</v>
      </c>
      <c r="B20" s="55" t="s">
        <v>20</v>
      </c>
      <c r="C20" s="55"/>
      <c r="D20" s="58"/>
      <c r="E20" s="15"/>
      <c r="F20" s="11">
        <f t="shared" si="0"/>
        <v>0</v>
      </c>
      <c r="G20" s="11">
        <v>0</v>
      </c>
      <c r="H20" s="29">
        <f t="shared" si="1"/>
        <v>0</v>
      </c>
      <c r="I20" s="16">
        <v>0</v>
      </c>
      <c r="J20" s="16">
        <v>0</v>
      </c>
      <c r="K20" s="30">
        <f t="shared" si="2"/>
        <v>0</v>
      </c>
      <c r="L20" s="16">
        <v>0</v>
      </c>
      <c r="M20" s="16">
        <v>0</v>
      </c>
      <c r="N20" s="31">
        <f t="shared" si="3"/>
        <v>0</v>
      </c>
      <c r="P20" s="18"/>
      <c r="Q20" s="18"/>
      <c r="R20" s="18"/>
      <c r="S20" s="18"/>
      <c r="T20" s="18"/>
      <c r="U20" s="18"/>
      <c r="V20" s="18"/>
      <c r="W20" s="18"/>
      <c r="X20" s="18"/>
    </row>
    <row r="21" spans="1:24" s="3" customFormat="1" ht="9.75" customHeight="1">
      <c r="A21" s="12" t="s">
        <v>240</v>
      </c>
      <c r="B21" s="55" t="s">
        <v>241</v>
      </c>
      <c r="C21" s="55"/>
      <c r="D21" s="58"/>
      <c r="E21" s="15"/>
      <c r="F21" s="11">
        <f t="shared" si="0"/>
        <v>0</v>
      </c>
      <c r="G21" s="11">
        <v>0</v>
      </c>
      <c r="H21" s="29">
        <f t="shared" si="1"/>
        <v>0</v>
      </c>
      <c r="I21" s="16">
        <v>0</v>
      </c>
      <c r="J21" s="16">
        <v>0</v>
      </c>
      <c r="K21" s="30">
        <f t="shared" si="2"/>
        <v>0</v>
      </c>
      <c r="L21" s="16">
        <v>0</v>
      </c>
      <c r="M21" s="16">
        <v>0</v>
      </c>
      <c r="N21" s="31">
        <f t="shared" si="3"/>
        <v>0</v>
      </c>
      <c r="P21" s="18"/>
      <c r="Q21" s="18"/>
      <c r="R21" s="18"/>
      <c r="S21" s="18"/>
      <c r="T21" s="18"/>
      <c r="U21" s="18"/>
      <c r="V21" s="18"/>
      <c r="W21" s="18"/>
      <c r="X21" s="18"/>
    </row>
    <row r="22" spans="1:24" s="3" customFormat="1" ht="9.75" customHeight="1">
      <c r="A22" s="12" t="s">
        <v>21</v>
      </c>
      <c r="B22" s="55" t="s">
        <v>22</v>
      </c>
      <c r="C22" s="55"/>
      <c r="D22" s="58"/>
      <c r="E22" s="15"/>
      <c r="F22" s="11">
        <f t="shared" si="0"/>
        <v>0</v>
      </c>
      <c r="G22" s="11">
        <v>342</v>
      </c>
      <c r="H22" s="29">
        <f t="shared" si="1"/>
        <v>0</v>
      </c>
      <c r="I22" s="16">
        <v>0</v>
      </c>
      <c r="J22" s="16">
        <v>0</v>
      </c>
      <c r="K22" s="30">
        <f t="shared" si="2"/>
        <v>0</v>
      </c>
      <c r="L22" s="16">
        <v>0</v>
      </c>
      <c r="M22" s="16">
        <v>342</v>
      </c>
      <c r="N22" s="31">
        <f t="shared" si="3"/>
        <v>0</v>
      </c>
      <c r="P22" s="18"/>
      <c r="Q22" s="18"/>
      <c r="R22" s="18"/>
      <c r="S22" s="18"/>
      <c r="T22" s="18"/>
      <c r="U22" s="18"/>
      <c r="V22" s="18"/>
      <c r="W22" s="18"/>
      <c r="X22" s="18"/>
    </row>
    <row r="23" spans="1:24" s="3" customFormat="1" ht="9.75" customHeight="1">
      <c r="A23" s="12" t="s">
        <v>23</v>
      </c>
      <c r="B23" s="55" t="s">
        <v>24</v>
      </c>
      <c r="C23" s="55"/>
      <c r="D23" s="58"/>
      <c r="E23" s="15"/>
      <c r="F23" s="11">
        <f t="shared" si="0"/>
        <v>0</v>
      </c>
      <c r="G23" s="11">
        <v>0</v>
      </c>
      <c r="H23" s="29">
        <f t="shared" si="1"/>
        <v>0</v>
      </c>
      <c r="I23" s="16">
        <v>0</v>
      </c>
      <c r="J23" s="16">
        <v>0</v>
      </c>
      <c r="K23" s="30">
        <f t="shared" si="2"/>
        <v>0</v>
      </c>
      <c r="L23" s="16">
        <v>0</v>
      </c>
      <c r="M23" s="16">
        <v>0</v>
      </c>
      <c r="N23" s="31">
        <f t="shared" si="3"/>
        <v>0</v>
      </c>
      <c r="P23" s="18"/>
      <c r="Q23" s="18"/>
      <c r="R23" s="18"/>
      <c r="S23" s="18"/>
      <c r="T23" s="18"/>
      <c r="U23" s="18"/>
      <c r="V23" s="18"/>
      <c r="W23" s="18"/>
      <c r="X23" s="18"/>
    </row>
    <row r="24" spans="2:14" s="18" customFormat="1" ht="9.75" customHeight="1">
      <c r="B24" s="57" t="s">
        <v>242</v>
      </c>
      <c r="C24" s="57"/>
      <c r="D24" s="14"/>
      <c r="E24" s="8"/>
      <c r="F24" s="11">
        <f t="shared" si="0"/>
        <v>20175</v>
      </c>
      <c r="G24" s="11">
        <v>20856</v>
      </c>
      <c r="H24" s="29">
        <f t="shared" si="1"/>
        <v>96.73475258918297</v>
      </c>
      <c r="I24" s="11">
        <f>SUM(I25:I30)</f>
        <v>670</v>
      </c>
      <c r="J24" s="11">
        <v>3301</v>
      </c>
      <c r="K24" s="29">
        <f aca="true" t="shared" si="4" ref="K24:K32">IF(J24=0,IF(I24=0,0,"*"),IF(I24&gt;=J24*10,"******",I24/J24*100))</f>
        <v>20.296879733414116</v>
      </c>
      <c r="L24" s="11">
        <f>SUM(L25:L30)</f>
        <v>19505</v>
      </c>
      <c r="M24" s="11">
        <v>17555</v>
      </c>
      <c r="N24" s="46">
        <f t="shared" si="3"/>
        <v>111.1079464540017</v>
      </c>
    </row>
    <row r="25" spans="1:24" s="3" customFormat="1" ht="9.75" customHeight="1">
      <c r="A25" s="12" t="s">
        <v>243</v>
      </c>
      <c r="B25" s="55" t="s">
        <v>244</v>
      </c>
      <c r="C25" s="55"/>
      <c r="D25" s="58"/>
      <c r="E25" s="15"/>
      <c r="F25" s="11">
        <f t="shared" si="0"/>
        <v>0</v>
      </c>
      <c r="G25" s="11">
        <v>0</v>
      </c>
      <c r="H25" s="29">
        <f t="shared" si="1"/>
        <v>0</v>
      </c>
      <c r="I25" s="16">
        <v>0</v>
      </c>
      <c r="J25" s="16">
        <v>0</v>
      </c>
      <c r="K25" s="30">
        <f t="shared" si="4"/>
        <v>0</v>
      </c>
      <c r="L25" s="16">
        <v>0</v>
      </c>
      <c r="M25" s="16">
        <v>0</v>
      </c>
      <c r="N25" s="31">
        <f t="shared" si="3"/>
        <v>0</v>
      </c>
      <c r="P25" s="18"/>
      <c r="Q25" s="18"/>
      <c r="R25" s="18"/>
      <c r="S25" s="18"/>
      <c r="T25" s="18"/>
      <c r="U25" s="18"/>
      <c r="V25" s="18"/>
      <c r="W25" s="18"/>
      <c r="X25" s="18"/>
    </row>
    <row r="26" spans="1:24" s="3" customFormat="1" ht="9.75" customHeight="1">
      <c r="A26" s="12" t="s">
        <v>245</v>
      </c>
      <c r="B26" s="55" t="s">
        <v>25</v>
      </c>
      <c r="C26" s="55"/>
      <c r="D26" s="58"/>
      <c r="E26" s="15"/>
      <c r="F26" s="11">
        <f t="shared" si="0"/>
        <v>18955</v>
      </c>
      <c r="G26" s="11">
        <v>19652</v>
      </c>
      <c r="H26" s="29">
        <f t="shared" si="1"/>
        <v>96.45328719723183</v>
      </c>
      <c r="I26" s="16">
        <v>10</v>
      </c>
      <c r="J26" s="16">
        <v>2097</v>
      </c>
      <c r="K26" s="30">
        <f t="shared" si="4"/>
        <v>0.4768717215069146</v>
      </c>
      <c r="L26" s="16">
        <v>18945</v>
      </c>
      <c r="M26" s="16">
        <v>17555</v>
      </c>
      <c r="N26" s="31">
        <f t="shared" si="3"/>
        <v>107.9179720877243</v>
      </c>
      <c r="P26" s="18"/>
      <c r="Q26" s="18"/>
      <c r="R26" s="18"/>
      <c r="S26" s="18"/>
      <c r="T26" s="18"/>
      <c r="U26" s="18"/>
      <c r="V26" s="18"/>
      <c r="W26" s="18"/>
      <c r="X26" s="18"/>
    </row>
    <row r="27" spans="1:24" s="3" customFormat="1" ht="9.75" customHeight="1">
      <c r="A27" s="12" t="s">
        <v>246</v>
      </c>
      <c r="B27" s="55" t="s">
        <v>247</v>
      </c>
      <c r="C27" s="55"/>
      <c r="D27" s="58"/>
      <c r="E27" s="15"/>
      <c r="F27" s="11">
        <f t="shared" si="0"/>
        <v>0</v>
      </c>
      <c r="G27" s="11">
        <v>0</v>
      </c>
      <c r="H27" s="29">
        <f t="shared" si="1"/>
        <v>0</v>
      </c>
      <c r="I27" s="16">
        <v>0</v>
      </c>
      <c r="J27" s="16">
        <v>0</v>
      </c>
      <c r="K27" s="30">
        <f t="shared" si="4"/>
        <v>0</v>
      </c>
      <c r="L27" s="16">
        <v>0</v>
      </c>
      <c r="M27" s="16">
        <v>0</v>
      </c>
      <c r="N27" s="31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</row>
    <row r="28" spans="1:24" s="3" customFormat="1" ht="9.75" customHeight="1">
      <c r="A28" s="12" t="s">
        <v>248</v>
      </c>
      <c r="B28" s="55" t="s">
        <v>26</v>
      </c>
      <c r="C28" s="55"/>
      <c r="D28" s="58"/>
      <c r="E28" s="15"/>
      <c r="F28" s="11">
        <f t="shared" si="0"/>
        <v>1220</v>
      </c>
      <c r="G28" s="11">
        <v>1204</v>
      </c>
      <c r="H28" s="29">
        <f t="shared" si="1"/>
        <v>101.32890365448506</v>
      </c>
      <c r="I28" s="16">
        <v>660</v>
      </c>
      <c r="J28" s="16">
        <v>1204</v>
      </c>
      <c r="K28" s="30">
        <f t="shared" si="4"/>
        <v>54.81727574750831</v>
      </c>
      <c r="L28" s="16">
        <v>560</v>
      </c>
      <c r="M28" s="16">
        <v>0</v>
      </c>
      <c r="N28" s="31" t="str">
        <f t="shared" si="3"/>
        <v>*</v>
      </c>
      <c r="P28" s="18"/>
      <c r="Q28" s="18"/>
      <c r="R28" s="18"/>
      <c r="S28" s="18"/>
      <c r="T28" s="18"/>
      <c r="U28" s="18"/>
      <c r="V28" s="18"/>
      <c r="W28" s="18"/>
      <c r="X28" s="18"/>
    </row>
    <row r="29" spans="1:24" s="3" customFormat="1" ht="9.75" customHeight="1">
      <c r="A29" s="12" t="s">
        <v>249</v>
      </c>
      <c r="B29" s="55" t="s">
        <v>250</v>
      </c>
      <c r="C29" s="55"/>
      <c r="D29" s="58"/>
      <c r="E29" s="15"/>
      <c r="F29" s="11">
        <f t="shared" si="0"/>
        <v>0</v>
      </c>
      <c r="G29" s="11">
        <v>0</v>
      </c>
      <c r="H29" s="29">
        <f t="shared" si="1"/>
        <v>0</v>
      </c>
      <c r="I29" s="16">
        <v>0</v>
      </c>
      <c r="J29" s="16">
        <v>0</v>
      </c>
      <c r="K29" s="30">
        <f t="shared" si="4"/>
        <v>0</v>
      </c>
      <c r="L29" s="16">
        <v>0</v>
      </c>
      <c r="M29" s="16">
        <v>0</v>
      </c>
      <c r="N29" s="31">
        <f t="shared" si="3"/>
        <v>0</v>
      </c>
      <c r="P29" s="18"/>
      <c r="Q29" s="18"/>
      <c r="R29" s="18"/>
      <c r="S29" s="18"/>
      <c r="T29" s="18"/>
      <c r="U29" s="18"/>
      <c r="V29" s="18"/>
      <c r="W29" s="18"/>
      <c r="X29" s="18"/>
    </row>
    <row r="30" spans="1:24" s="3" customFormat="1" ht="9.75" customHeight="1">
      <c r="A30" s="12" t="s">
        <v>251</v>
      </c>
      <c r="B30" s="55" t="s">
        <v>252</v>
      </c>
      <c r="C30" s="55"/>
      <c r="D30" s="58"/>
      <c r="E30" s="15"/>
      <c r="F30" s="11">
        <f t="shared" si="0"/>
        <v>0</v>
      </c>
      <c r="G30" s="11">
        <v>0</v>
      </c>
      <c r="H30" s="29">
        <f t="shared" si="1"/>
        <v>0</v>
      </c>
      <c r="I30" s="16">
        <v>0</v>
      </c>
      <c r="J30" s="16">
        <v>0</v>
      </c>
      <c r="K30" s="30">
        <f t="shared" si="4"/>
        <v>0</v>
      </c>
      <c r="L30" s="16">
        <v>0</v>
      </c>
      <c r="M30" s="16">
        <v>0</v>
      </c>
      <c r="N30" s="31">
        <f t="shared" si="3"/>
        <v>0</v>
      </c>
      <c r="P30" s="18"/>
      <c r="Q30" s="18"/>
      <c r="R30" s="18"/>
      <c r="S30" s="18"/>
      <c r="T30" s="18"/>
      <c r="U30" s="18"/>
      <c r="V30" s="18"/>
      <c r="W30" s="18"/>
      <c r="X30" s="18"/>
    </row>
    <row r="31" spans="2:14" s="18" customFormat="1" ht="9.75" customHeight="1">
      <c r="B31" s="57" t="s">
        <v>253</v>
      </c>
      <c r="C31" s="57"/>
      <c r="D31" s="14"/>
      <c r="E31" s="8"/>
      <c r="F31" s="11">
        <f t="shared" si="0"/>
        <v>5363571</v>
      </c>
      <c r="G31" s="11">
        <v>5057955</v>
      </c>
      <c r="H31" s="29">
        <f t="shared" si="1"/>
        <v>106.04228388746044</v>
      </c>
      <c r="I31" s="11">
        <f>SUM(I32:I35,I38:I43)</f>
        <v>2069433</v>
      </c>
      <c r="J31" s="11">
        <v>1631471</v>
      </c>
      <c r="K31" s="29">
        <f t="shared" si="4"/>
        <v>126.84460833198996</v>
      </c>
      <c r="L31" s="11">
        <f>SUM(L32:L35,L38:L43)</f>
        <v>3294138</v>
      </c>
      <c r="M31" s="11">
        <v>3426484</v>
      </c>
      <c r="N31" s="46">
        <f>IF(M31=0,IF(L31=0,0,"*"),IF(L31&gt;=M31*10,"******",L31/M31*100))</f>
        <v>96.1375567491341</v>
      </c>
    </row>
    <row r="32" spans="1:24" s="3" customFormat="1" ht="9.75" customHeight="1">
      <c r="A32" s="12" t="s">
        <v>254</v>
      </c>
      <c r="B32" s="55" t="s">
        <v>27</v>
      </c>
      <c r="C32" s="55"/>
      <c r="D32" s="58"/>
      <c r="E32" s="15"/>
      <c r="F32" s="11">
        <f t="shared" si="0"/>
        <v>1689625</v>
      </c>
      <c r="G32" s="11">
        <v>1386289</v>
      </c>
      <c r="H32" s="29">
        <f t="shared" si="1"/>
        <v>121.8811517656131</v>
      </c>
      <c r="I32" s="16">
        <v>1677778</v>
      </c>
      <c r="J32" s="16">
        <v>1362941</v>
      </c>
      <c r="K32" s="30">
        <f t="shared" si="4"/>
        <v>123.09982603795761</v>
      </c>
      <c r="L32" s="16">
        <v>11847</v>
      </c>
      <c r="M32" s="16">
        <v>23348</v>
      </c>
      <c r="N32" s="31">
        <f>IF(M32=0,IF(L32=0,0,"*"),IF(L32&gt;=M32*10,"******",L32/M32*100))</f>
        <v>50.740962823368164</v>
      </c>
      <c r="P32" s="18"/>
      <c r="Q32" s="18"/>
      <c r="R32" s="18"/>
      <c r="S32" s="18"/>
      <c r="T32" s="18"/>
      <c r="U32" s="18"/>
      <c r="V32" s="18"/>
      <c r="W32" s="18"/>
      <c r="X32" s="18"/>
    </row>
    <row r="33" spans="1:24" s="3" customFormat="1" ht="9.75" customHeight="1">
      <c r="A33" s="12" t="s">
        <v>255</v>
      </c>
      <c r="B33" s="55" t="s">
        <v>28</v>
      </c>
      <c r="C33" s="55"/>
      <c r="D33" s="58"/>
      <c r="E33" s="15"/>
      <c r="F33" s="11">
        <f t="shared" si="0"/>
        <v>0</v>
      </c>
      <c r="G33" s="11">
        <v>1500</v>
      </c>
      <c r="H33" s="29">
        <f t="shared" si="1"/>
        <v>0</v>
      </c>
      <c r="I33" s="16">
        <v>0</v>
      </c>
      <c r="J33" s="16">
        <v>1500</v>
      </c>
      <c r="K33" s="30">
        <f aca="true" t="shared" si="5" ref="K33:K49">IF(J33=0,IF(I33=0,0,"*"),IF(I33&gt;=J33*10,"******",I33/J33*100))</f>
        <v>0</v>
      </c>
      <c r="L33" s="16">
        <v>0</v>
      </c>
      <c r="M33" s="16">
        <v>0</v>
      </c>
      <c r="N33" s="31">
        <f aca="true" t="shared" si="6" ref="N33:N49">IF(M33=0,IF(L33=0,0,"*"),IF(L33&gt;=M33*10,"******",L33/M33*100))</f>
        <v>0</v>
      </c>
      <c r="P33" s="18"/>
      <c r="Q33" s="18"/>
      <c r="R33" s="18"/>
      <c r="S33" s="18"/>
      <c r="T33" s="18"/>
      <c r="U33" s="18"/>
      <c r="V33" s="18"/>
      <c r="W33" s="18"/>
      <c r="X33" s="18"/>
    </row>
    <row r="34" spans="1:24" s="3" customFormat="1" ht="9.75" customHeight="1">
      <c r="A34" s="12" t="s">
        <v>256</v>
      </c>
      <c r="B34" s="55" t="s">
        <v>29</v>
      </c>
      <c r="C34" s="55"/>
      <c r="D34" s="58"/>
      <c r="E34" s="15"/>
      <c r="F34" s="11">
        <f t="shared" si="0"/>
        <v>19977</v>
      </c>
      <c r="G34" s="11">
        <v>3055</v>
      </c>
      <c r="H34" s="29">
        <f t="shared" si="1"/>
        <v>653.9116202945991</v>
      </c>
      <c r="I34" s="16">
        <v>760</v>
      </c>
      <c r="J34" s="16">
        <v>2335</v>
      </c>
      <c r="K34" s="30">
        <f t="shared" si="5"/>
        <v>32.54817987152035</v>
      </c>
      <c r="L34" s="16">
        <v>19217</v>
      </c>
      <c r="M34" s="16">
        <v>720</v>
      </c>
      <c r="N34" s="31" t="str">
        <f t="shared" si="6"/>
        <v>******</v>
      </c>
      <c r="P34" s="18"/>
      <c r="Q34" s="18"/>
      <c r="R34" s="18"/>
      <c r="S34" s="18"/>
      <c r="T34" s="18"/>
      <c r="U34" s="18"/>
      <c r="V34" s="18"/>
      <c r="W34" s="18"/>
      <c r="X34" s="18"/>
    </row>
    <row r="35" spans="1:24" s="3" customFormat="1" ht="9.75" customHeight="1">
      <c r="A35" s="12" t="s">
        <v>257</v>
      </c>
      <c r="B35" s="55" t="s">
        <v>30</v>
      </c>
      <c r="C35" s="55"/>
      <c r="D35" s="58"/>
      <c r="E35" s="15"/>
      <c r="F35" s="11">
        <f t="shared" si="0"/>
        <v>1359993</v>
      </c>
      <c r="G35" s="11">
        <v>1232459</v>
      </c>
      <c r="H35" s="29">
        <f t="shared" si="1"/>
        <v>110.34793043825393</v>
      </c>
      <c r="I35" s="16">
        <v>257050</v>
      </c>
      <c r="J35" s="16">
        <v>113844</v>
      </c>
      <c r="K35" s="30">
        <f t="shared" si="5"/>
        <v>225.79143389199254</v>
      </c>
      <c r="L35" s="16">
        <v>1102943</v>
      </c>
      <c r="M35" s="16">
        <v>1118615</v>
      </c>
      <c r="N35" s="31">
        <f t="shared" si="6"/>
        <v>98.59898177657193</v>
      </c>
      <c r="P35" s="18"/>
      <c r="Q35" s="18"/>
      <c r="R35" s="18"/>
      <c r="S35" s="18"/>
      <c r="T35" s="18"/>
      <c r="U35" s="18"/>
      <c r="V35" s="18"/>
      <c r="W35" s="18"/>
      <c r="X35" s="18"/>
    </row>
    <row r="36" spans="1:24" s="3" customFormat="1" ht="9.75" customHeight="1">
      <c r="A36" s="17" t="s">
        <v>257</v>
      </c>
      <c r="B36" s="13"/>
      <c r="C36" s="55" t="s">
        <v>31</v>
      </c>
      <c r="D36" s="55"/>
      <c r="E36" s="15"/>
      <c r="F36" s="11">
        <f t="shared" si="0"/>
        <v>220300</v>
      </c>
      <c r="G36" s="11">
        <v>142768</v>
      </c>
      <c r="H36" s="29">
        <f t="shared" si="1"/>
        <v>154.30628712316485</v>
      </c>
      <c r="I36" s="16">
        <v>178702</v>
      </c>
      <c r="J36" s="16">
        <v>88474</v>
      </c>
      <c r="K36" s="30">
        <f t="shared" si="5"/>
        <v>201.98250333431292</v>
      </c>
      <c r="L36" s="16">
        <v>41598</v>
      </c>
      <c r="M36" s="16">
        <v>54294</v>
      </c>
      <c r="N36" s="31">
        <f t="shared" si="6"/>
        <v>76.61620068515859</v>
      </c>
      <c r="P36" s="18"/>
      <c r="Q36" s="18"/>
      <c r="R36" s="18"/>
      <c r="S36" s="18"/>
      <c r="T36" s="18"/>
      <c r="U36" s="18"/>
      <c r="V36" s="18"/>
      <c r="W36" s="18"/>
      <c r="X36" s="18"/>
    </row>
    <row r="37" spans="1:24" s="3" customFormat="1" ht="9.75" customHeight="1">
      <c r="A37" s="17" t="s">
        <v>258</v>
      </c>
      <c r="B37" s="13"/>
      <c r="C37" s="55" t="s">
        <v>32</v>
      </c>
      <c r="D37" s="55"/>
      <c r="E37" s="15"/>
      <c r="F37" s="11">
        <f aca="true" t="shared" si="7" ref="F37:F68">SUM(I37,L37)</f>
        <v>1139693</v>
      </c>
      <c r="G37" s="11">
        <v>1089691</v>
      </c>
      <c r="H37" s="29">
        <f t="shared" si="1"/>
        <v>104.58864026591024</v>
      </c>
      <c r="I37" s="16">
        <v>78348</v>
      </c>
      <c r="J37" s="16">
        <v>25370</v>
      </c>
      <c r="K37" s="30">
        <f t="shared" si="5"/>
        <v>308.8214426487978</v>
      </c>
      <c r="L37" s="16">
        <v>1061345</v>
      </c>
      <c r="M37" s="16">
        <v>1064321</v>
      </c>
      <c r="N37" s="31">
        <f t="shared" si="6"/>
        <v>99.72038510937959</v>
      </c>
      <c r="P37" s="18"/>
      <c r="Q37" s="18"/>
      <c r="R37" s="18"/>
      <c r="S37" s="18"/>
      <c r="T37" s="18"/>
      <c r="U37" s="18"/>
      <c r="V37" s="18"/>
      <c r="W37" s="18"/>
      <c r="X37" s="18"/>
    </row>
    <row r="38" spans="1:24" s="3" customFormat="1" ht="9.75" customHeight="1">
      <c r="A38" s="12" t="s">
        <v>258</v>
      </c>
      <c r="B38" s="55" t="s">
        <v>33</v>
      </c>
      <c r="C38" s="55"/>
      <c r="D38" s="58"/>
      <c r="E38" s="15"/>
      <c r="F38" s="11">
        <f t="shared" si="7"/>
        <v>0</v>
      </c>
      <c r="G38" s="11">
        <v>4366</v>
      </c>
      <c r="H38" s="29">
        <f t="shared" si="1"/>
        <v>0</v>
      </c>
      <c r="I38" s="16">
        <v>0</v>
      </c>
      <c r="J38" s="16">
        <v>1786</v>
      </c>
      <c r="K38" s="30">
        <f t="shared" si="5"/>
        <v>0</v>
      </c>
      <c r="L38" s="16">
        <v>0</v>
      </c>
      <c r="M38" s="16">
        <v>2580</v>
      </c>
      <c r="N38" s="31">
        <f t="shared" si="6"/>
        <v>0</v>
      </c>
      <c r="P38" s="18"/>
      <c r="Q38" s="18"/>
      <c r="R38" s="18"/>
      <c r="S38" s="18"/>
      <c r="T38" s="18"/>
      <c r="U38" s="18"/>
      <c r="V38" s="18"/>
      <c r="W38" s="18"/>
      <c r="X38" s="18"/>
    </row>
    <row r="39" spans="1:24" s="3" customFormat="1" ht="9.75" customHeight="1">
      <c r="A39" s="12" t="s">
        <v>259</v>
      </c>
      <c r="B39" s="55" t="s">
        <v>34</v>
      </c>
      <c r="C39" s="55"/>
      <c r="D39" s="58"/>
      <c r="E39" s="15"/>
      <c r="F39" s="11">
        <f t="shared" si="7"/>
        <v>0</v>
      </c>
      <c r="G39" s="11">
        <v>0</v>
      </c>
      <c r="H39" s="29">
        <f t="shared" si="1"/>
        <v>0</v>
      </c>
      <c r="I39" s="16">
        <v>0</v>
      </c>
      <c r="J39" s="16">
        <v>0</v>
      </c>
      <c r="K39" s="30">
        <f t="shared" si="5"/>
        <v>0</v>
      </c>
      <c r="L39" s="16">
        <v>0</v>
      </c>
      <c r="M39" s="16">
        <v>0</v>
      </c>
      <c r="N39" s="31">
        <f t="shared" si="6"/>
        <v>0</v>
      </c>
      <c r="P39" s="18"/>
      <c r="Q39" s="18"/>
      <c r="R39" s="18"/>
      <c r="S39" s="18"/>
      <c r="T39" s="18"/>
      <c r="U39" s="18"/>
      <c r="V39" s="18"/>
      <c r="W39" s="18"/>
      <c r="X39" s="18"/>
    </row>
    <row r="40" spans="1:24" s="3" customFormat="1" ht="9.75" customHeight="1">
      <c r="A40" s="12" t="s">
        <v>260</v>
      </c>
      <c r="B40" s="55" t="s">
        <v>261</v>
      </c>
      <c r="C40" s="55"/>
      <c r="D40" s="58"/>
      <c r="E40" s="15"/>
      <c r="F40" s="11">
        <f t="shared" si="7"/>
        <v>0</v>
      </c>
      <c r="G40" s="11">
        <v>0</v>
      </c>
      <c r="H40" s="29">
        <f t="shared" si="1"/>
        <v>0</v>
      </c>
      <c r="I40" s="16">
        <v>0</v>
      </c>
      <c r="J40" s="16">
        <v>0</v>
      </c>
      <c r="K40" s="30">
        <f t="shared" si="5"/>
        <v>0</v>
      </c>
      <c r="L40" s="16">
        <v>0</v>
      </c>
      <c r="M40" s="16">
        <v>0</v>
      </c>
      <c r="N40" s="31">
        <f t="shared" si="6"/>
        <v>0</v>
      </c>
      <c r="P40" s="18"/>
      <c r="Q40" s="18"/>
      <c r="R40" s="18"/>
      <c r="S40" s="18"/>
      <c r="T40" s="18"/>
      <c r="U40" s="18"/>
      <c r="V40" s="18"/>
      <c r="W40" s="18"/>
      <c r="X40" s="18"/>
    </row>
    <row r="41" spans="1:24" s="3" customFormat="1" ht="9.75" customHeight="1">
      <c r="A41" s="12" t="s">
        <v>262</v>
      </c>
      <c r="B41" s="55" t="s">
        <v>263</v>
      </c>
      <c r="C41" s="55"/>
      <c r="D41" s="58"/>
      <c r="E41" s="15"/>
      <c r="F41" s="11">
        <f t="shared" si="7"/>
        <v>1950398</v>
      </c>
      <c r="G41" s="11">
        <v>2112018</v>
      </c>
      <c r="H41" s="29">
        <f t="shared" si="1"/>
        <v>92.34760309807966</v>
      </c>
      <c r="I41" s="16">
        <v>0</v>
      </c>
      <c r="J41" s="16">
        <v>0</v>
      </c>
      <c r="K41" s="30">
        <f t="shared" si="5"/>
        <v>0</v>
      </c>
      <c r="L41" s="16">
        <v>1950398</v>
      </c>
      <c r="M41" s="16">
        <v>2112018</v>
      </c>
      <c r="N41" s="31">
        <f t="shared" si="6"/>
        <v>92.34760309807966</v>
      </c>
      <c r="P41" s="18"/>
      <c r="Q41" s="18"/>
      <c r="R41" s="18"/>
      <c r="S41" s="18"/>
      <c r="T41" s="18"/>
      <c r="U41" s="18"/>
      <c r="V41" s="18"/>
      <c r="W41" s="18"/>
      <c r="X41" s="18"/>
    </row>
    <row r="42" spans="1:24" s="3" customFormat="1" ht="9.75" customHeight="1">
      <c r="A42" s="12" t="s">
        <v>264</v>
      </c>
      <c r="B42" s="55" t="s">
        <v>35</v>
      </c>
      <c r="C42" s="55"/>
      <c r="D42" s="58"/>
      <c r="E42" s="15"/>
      <c r="F42" s="11">
        <f t="shared" si="7"/>
        <v>60668</v>
      </c>
      <c r="G42" s="11">
        <v>76383</v>
      </c>
      <c r="H42" s="29">
        <f t="shared" si="1"/>
        <v>79.42605029915033</v>
      </c>
      <c r="I42" s="16">
        <v>14975</v>
      </c>
      <c r="J42" s="16">
        <v>17700</v>
      </c>
      <c r="K42" s="30">
        <f t="shared" si="5"/>
        <v>84.6045197740113</v>
      </c>
      <c r="L42" s="16">
        <v>45693</v>
      </c>
      <c r="M42" s="16">
        <v>58683</v>
      </c>
      <c r="N42" s="31">
        <f t="shared" si="6"/>
        <v>77.86411737641224</v>
      </c>
      <c r="P42" s="18"/>
      <c r="Q42" s="18"/>
      <c r="R42" s="18"/>
      <c r="S42" s="18"/>
      <c r="T42" s="18"/>
      <c r="U42" s="18"/>
      <c r="V42" s="18"/>
      <c r="W42" s="18"/>
      <c r="X42" s="18"/>
    </row>
    <row r="43" spans="1:24" s="3" customFormat="1" ht="9.75" customHeight="1">
      <c r="A43" s="12" t="s">
        <v>265</v>
      </c>
      <c r="B43" s="55" t="s">
        <v>36</v>
      </c>
      <c r="C43" s="55"/>
      <c r="D43" s="58"/>
      <c r="E43" s="15"/>
      <c r="F43" s="11">
        <f t="shared" si="7"/>
        <v>282910</v>
      </c>
      <c r="G43" s="11">
        <v>241885</v>
      </c>
      <c r="H43" s="29">
        <f t="shared" si="1"/>
        <v>116.9605390991587</v>
      </c>
      <c r="I43" s="16">
        <v>118870</v>
      </c>
      <c r="J43" s="16">
        <v>131365</v>
      </c>
      <c r="K43" s="30">
        <f t="shared" si="5"/>
        <v>90.48833403113463</v>
      </c>
      <c r="L43" s="16">
        <v>164040</v>
      </c>
      <c r="M43" s="16">
        <v>110520</v>
      </c>
      <c r="N43" s="31">
        <f t="shared" si="6"/>
        <v>148.4256243213898</v>
      </c>
      <c r="P43" s="18"/>
      <c r="Q43" s="18"/>
      <c r="R43" s="18"/>
      <c r="S43" s="18"/>
      <c r="T43" s="18"/>
      <c r="U43" s="18"/>
      <c r="V43" s="18"/>
      <c r="W43" s="18"/>
      <c r="X43" s="18"/>
    </row>
    <row r="44" spans="1:24" s="3" customFormat="1" ht="9.75" customHeight="1">
      <c r="A44" s="17" t="s">
        <v>265</v>
      </c>
      <c r="B44" s="13"/>
      <c r="C44" s="55" t="s">
        <v>37</v>
      </c>
      <c r="D44" s="55"/>
      <c r="E44" s="15"/>
      <c r="F44" s="11">
        <f t="shared" si="7"/>
        <v>0</v>
      </c>
      <c r="G44" s="11">
        <v>0</v>
      </c>
      <c r="H44" s="29">
        <f t="shared" si="1"/>
        <v>0</v>
      </c>
      <c r="I44" s="16">
        <v>0</v>
      </c>
      <c r="J44" s="16">
        <v>0</v>
      </c>
      <c r="K44" s="30">
        <f t="shared" si="5"/>
        <v>0</v>
      </c>
      <c r="L44" s="16">
        <v>0</v>
      </c>
      <c r="M44" s="16">
        <v>0</v>
      </c>
      <c r="N44" s="31">
        <f t="shared" si="6"/>
        <v>0</v>
      </c>
      <c r="P44" s="18"/>
      <c r="Q44" s="18"/>
      <c r="R44" s="18"/>
      <c r="S44" s="18"/>
      <c r="T44" s="18"/>
      <c r="U44" s="18"/>
      <c r="V44" s="18"/>
      <c r="W44" s="18"/>
      <c r="X44" s="18"/>
    </row>
    <row r="45" spans="1:24" s="3" customFormat="1" ht="9.75" customHeight="1">
      <c r="A45" s="17" t="s">
        <v>266</v>
      </c>
      <c r="B45" s="13"/>
      <c r="C45" s="55" t="s">
        <v>38</v>
      </c>
      <c r="D45" s="55"/>
      <c r="E45" s="15"/>
      <c r="F45" s="11">
        <f t="shared" si="7"/>
        <v>8200</v>
      </c>
      <c r="G45" s="11">
        <v>1858</v>
      </c>
      <c r="H45" s="29">
        <f t="shared" si="1"/>
        <v>441.334768568353</v>
      </c>
      <c r="I45" s="16">
        <v>0</v>
      </c>
      <c r="J45" s="16">
        <v>0</v>
      </c>
      <c r="K45" s="30">
        <f t="shared" si="5"/>
        <v>0</v>
      </c>
      <c r="L45" s="16">
        <v>8200</v>
      </c>
      <c r="M45" s="16">
        <v>1858</v>
      </c>
      <c r="N45" s="31">
        <f t="shared" si="6"/>
        <v>441.334768568353</v>
      </c>
      <c r="P45" s="18"/>
      <c r="Q45" s="18"/>
      <c r="R45" s="18"/>
      <c r="S45" s="18"/>
      <c r="T45" s="18"/>
      <c r="U45" s="18"/>
      <c r="V45" s="18"/>
      <c r="W45" s="18"/>
      <c r="X45" s="18"/>
    </row>
    <row r="46" spans="1:24" s="3" customFormat="1" ht="9.75" customHeight="1">
      <c r="A46" s="17" t="s">
        <v>267</v>
      </c>
      <c r="B46" s="13"/>
      <c r="C46" s="55" t="s">
        <v>268</v>
      </c>
      <c r="D46" s="55"/>
      <c r="E46" s="15"/>
      <c r="F46" s="11">
        <f t="shared" si="7"/>
        <v>0</v>
      </c>
      <c r="G46" s="11">
        <v>0</v>
      </c>
      <c r="H46" s="29">
        <f t="shared" si="1"/>
        <v>0</v>
      </c>
      <c r="I46" s="16">
        <v>0</v>
      </c>
      <c r="J46" s="16">
        <v>0</v>
      </c>
      <c r="K46" s="30">
        <f t="shared" si="5"/>
        <v>0</v>
      </c>
      <c r="L46" s="16">
        <v>0</v>
      </c>
      <c r="M46" s="16">
        <v>0</v>
      </c>
      <c r="N46" s="31">
        <f t="shared" si="6"/>
        <v>0</v>
      </c>
      <c r="P46" s="18"/>
      <c r="Q46" s="18"/>
      <c r="R46" s="18"/>
      <c r="S46" s="18"/>
      <c r="T46" s="18"/>
      <c r="U46" s="18"/>
      <c r="V46" s="18"/>
      <c r="W46" s="18"/>
      <c r="X46" s="18"/>
    </row>
    <row r="47" spans="1:24" s="3" customFormat="1" ht="9.75" customHeight="1">
      <c r="A47" s="17" t="s">
        <v>269</v>
      </c>
      <c r="B47" s="13"/>
      <c r="C47" s="55" t="s">
        <v>270</v>
      </c>
      <c r="D47" s="55"/>
      <c r="E47" s="15"/>
      <c r="F47" s="11">
        <f t="shared" si="7"/>
        <v>0</v>
      </c>
      <c r="G47" s="11">
        <v>0</v>
      </c>
      <c r="H47" s="29">
        <f t="shared" si="1"/>
        <v>0</v>
      </c>
      <c r="I47" s="16">
        <v>0</v>
      </c>
      <c r="J47" s="16">
        <v>0</v>
      </c>
      <c r="K47" s="30">
        <f t="shared" si="5"/>
        <v>0</v>
      </c>
      <c r="L47" s="16">
        <v>0</v>
      </c>
      <c r="M47" s="16">
        <v>0</v>
      </c>
      <c r="N47" s="31">
        <f t="shared" si="6"/>
        <v>0</v>
      </c>
      <c r="P47" s="18"/>
      <c r="Q47" s="18"/>
      <c r="R47" s="18"/>
      <c r="S47" s="18"/>
      <c r="T47" s="18"/>
      <c r="U47" s="18"/>
      <c r="V47" s="18"/>
      <c r="W47" s="18"/>
      <c r="X47" s="18"/>
    </row>
    <row r="48" spans="1:24" s="3" customFormat="1" ht="9.75" customHeight="1">
      <c r="A48" s="17" t="s">
        <v>271</v>
      </c>
      <c r="B48" s="13"/>
      <c r="C48" s="55" t="s">
        <v>272</v>
      </c>
      <c r="D48" s="55"/>
      <c r="E48" s="15"/>
      <c r="F48" s="11">
        <f t="shared" si="7"/>
        <v>0</v>
      </c>
      <c r="G48" s="11">
        <v>0</v>
      </c>
      <c r="H48" s="29">
        <f t="shared" si="1"/>
        <v>0</v>
      </c>
      <c r="I48" s="16">
        <v>0</v>
      </c>
      <c r="J48" s="16">
        <v>0</v>
      </c>
      <c r="K48" s="30">
        <f t="shared" si="5"/>
        <v>0</v>
      </c>
      <c r="L48" s="16">
        <v>0</v>
      </c>
      <c r="M48" s="16">
        <v>0</v>
      </c>
      <c r="N48" s="31">
        <f t="shared" si="6"/>
        <v>0</v>
      </c>
      <c r="P48" s="18"/>
      <c r="Q48" s="18"/>
      <c r="R48" s="18"/>
      <c r="S48" s="18"/>
      <c r="T48" s="18"/>
      <c r="U48" s="18"/>
      <c r="V48" s="18"/>
      <c r="W48" s="18"/>
      <c r="X48" s="18"/>
    </row>
    <row r="49" spans="1:24" s="3" customFormat="1" ht="9.75" customHeight="1">
      <c r="A49" s="17" t="s">
        <v>273</v>
      </c>
      <c r="B49" s="13"/>
      <c r="C49" s="55" t="s">
        <v>39</v>
      </c>
      <c r="D49" s="55"/>
      <c r="E49" s="15"/>
      <c r="F49" s="11">
        <f t="shared" si="7"/>
        <v>274710</v>
      </c>
      <c r="G49" s="11">
        <v>240027</v>
      </c>
      <c r="H49" s="29">
        <f t="shared" si="1"/>
        <v>114.44962441725306</v>
      </c>
      <c r="I49" s="16">
        <v>118870</v>
      </c>
      <c r="J49" s="16">
        <v>131365</v>
      </c>
      <c r="K49" s="30">
        <f t="shared" si="5"/>
        <v>90.48833403113463</v>
      </c>
      <c r="L49" s="16">
        <v>155840</v>
      </c>
      <c r="M49" s="16">
        <v>108662</v>
      </c>
      <c r="N49" s="31">
        <f t="shared" si="6"/>
        <v>143.41720196572857</v>
      </c>
      <c r="P49" s="18"/>
      <c r="Q49" s="18"/>
      <c r="R49" s="18"/>
      <c r="S49" s="18"/>
      <c r="T49" s="18"/>
      <c r="U49" s="18"/>
      <c r="V49" s="18"/>
      <c r="W49" s="18"/>
      <c r="X49" s="18"/>
    </row>
    <row r="50" spans="2:14" s="18" customFormat="1" ht="9.75" customHeight="1">
      <c r="B50" s="57" t="s">
        <v>274</v>
      </c>
      <c r="C50" s="57"/>
      <c r="D50" s="14"/>
      <c r="E50" s="8"/>
      <c r="F50" s="11">
        <f t="shared" si="7"/>
        <v>3050693</v>
      </c>
      <c r="G50" s="11">
        <v>3462291</v>
      </c>
      <c r="H50" s="29">
        <f t="shared" si="1"/>
        <v>88.11197556762271</v>
      </c>
      <c r="I50" s="11">
        <f>SUM(I51:I53,I56:I58,I73:I75,I78,I83:I87)</f>
        <v>1359556</v>
      </c>
      <c r="J50" s="11">
        <v>1554558</v>
      </c>
      <c r="K50" s="29">
        <f>IF(J50=0,IF(I50=0,0,"*"),IF(I50&gt;=J50*10,"******",I50/J50*100))</f>
        <v>87.45611292727578</v>
      </c>
      <c r="L50" s="11">
        <f>SUM(L51:L53,L56:L58,L73:L75,L78,L83:L87)</f>
        <v>1691137</v>
      </c>
      <c r="M50" s="11">
        <v>1907733</v>
      </c>
      <c r="N50" s="46">
        <f>IF(M50=0,IF(L50=0,0,"*"),IF(L50&gt;=M50*10,"******",L50/M50*100))</f>
        <v>88.6464195985497</v>
      </c>
    </row>
    <row r="51" spans="1:24" s="3" customFormat="1" ht="9.75" customHeight="1">
      <c r="A51" s="12" t="s">
        <v>40</v>
      </c>
      <c r="B51" s="55" t="s">
        <v>41</v>
      </c>
      <c r="C51" s="55"/>
      <c r="D51" s="58"/>
      <c r="E51" s="15"/>
      <c r="F51" s="11">
        <f t="shared" si="7"/>
        <v>255490</v>
      </c>
      <c r="G51" s="11">
        <v>256473</v>
      </c>
      <c r="H51" s="29">
        <f t="shared" si="1"/>
        <v>99.61672378768915</v>
      </c>
      <c r="I51" s="16">
        <v>6349</v>
      </c>
      <c r="J51" s="16">
        <v>3618</v>
      </c>
      <c r="K51" s="30">
        <f>IF(J51=0,IF(I51=0,0,"*"),IF(I51&gt;=J51*10,"******",I51/J51*100))</f>
        <v>175.48369264787175</v>
      </c>
      <c r="L51" s="16">
        <v>249141</v>
      </c>
      <c r="M51" s="16">
        <v>252855</v>
      </c>
      <c r="N51" s="31">
        <f>IF(M51=0,IF(L51=0,0,"*"),IF(L51&gt;=M51*10,"******",L51/M51*100))</f>
        <v>98.53117399299994</v>
      </c>
      <c r="P51" s="18"/>
      <c r="Q51" s="18"/>
      <c r="R51" s="18"/>
      <c r="S51" s="18"/>
      <c r="T51" s="18"/>
      <c r="U51" s="18"/>
      <c r="V51" s="18"/>
      <c r="W51" s="18"/>
      <c r="X51" s="18"/>
    </row>
    <row r="52" spans="1:24" s="3" customFormat="1" ht="9.75" customHeight="1">
      <c r="A52" s="12" t="s">
        <v>42</v>
      </c>
      <c r="B52" s="55" t="s">
        <v>43</v>
      </c>
      <c r="C52" s="55"/>
      <c r="D52" s="58"/>
      <c r="E52" s="15"/>
      <c r="F52" s="11">
        <f t="shared" si="7"/>
        <v>256467</v>
      </c>
      <c r="G52" s="11">
        <v>323372</v>
      </c>
      <c r="H52" s="29">
        <f t="shared" si="1"/>
        <v>79.3102062021449</v>
      </c>
      <c r="I52" s="16">
        <v>8615</v>
      </c>
      <c r="J52" s="16">
        <v>12806</v>
      </c>
      <c r="K52" s="30">
        <f aca="true" t="shared" si="8" ref="K52:K87">IF(J52=0,IF(I52=0,0,"*"),IF(I52&gt;=J52*10,"******",I52/J52*100))</f>
        <v>67.27315320943308</v>
      </c>
      <c r="L52" s="16">
        <v>247852</v>
      </c>
      <c r="M52" s="16">
        <v>310566</v>
      </c>
      <c r="N52" s="31">
        <f aca="true" t="shared" si="9" ref="N52:N87">IF(M52=0,IF(L52=0,0,"*"),IF(L52&gt;=M52*10,"******",L52/M52*100))</f>
        <v>79.80654675656704</v>
      </c>
      <c r="P52" s="18"/>
      <c r="Q52" s="18"/>
      <c r="R52" s="18"/>
      <c r="S52" s="18"/>
      <c r="T52" s="18"/>
      <c r="U52" s="18"/>
      <c r="V52" s="18"/>
      <c r="W52" s="18"/>
      <c r="X52" s="18"/>
    </row>
    <row r="53" spans="1:24" s="3" customFormat="1" ht="9.75" customHeight="1">
      <c r="A53" s="12" t="s">
        <v>44</v>
      </c>
      <c r="B53" s="55" t="s">
        <v>45</v>
      </c>
      <c r="C53" s="55"/>
      <c r="D53" s="58"/>
      <c r="E53" s="15"/>
      <c r="F53" s="11">
        <f t="shared" si="7"/>
        <v>46509</v>
      </c>
      <c r="G53" s="11">
        <v>30648</v>
      </c>
      <c r="H53" s="29">
        <f t="shared" si="1"/>
        <v>151.75215348472983</v>
      </c>
      <c r="I53" s="16">
        <v>21464</v>
      </c>
      <c r="J53" s="16">
        <v>1458</v>
      </c>
      <c r="K53" s="30" t="str">
        <f t="shared" si="8"/>
        <v>******</v>
      </c>
      <c r="L53" s="16">
        <v>25045</v>
      </c>
      <c r="M53" s="16">
        <v>29190</v>
      </c>
      <c r="N53" s="31">
        <f t="shared" si="9"/>
        <v>85.79993148338471</v>
      </c>
      <c r="P53" s="18"/>
      <c r="Q53" s="18"/>
      <c r="R53" s="18"/>
      <c r="S53" s="18"/>
      <c r="T53" s="18"/>
      <c r="U53" s="18"/>
      <c r="V53" s="18"/>
      <c r="W53" s="18"/>
      <c r="X53" s="18"/>
    </row>
    <row r="54" spans="1:24" s="3" customFormat="1" ht="9.75" customHeight="1">
      <c r="A54" s="17" t="s">
        <v>44</v>
      </c>
      <c r="B54" s="13"/>
      <c r="C54" s="55" t="s">
        <v>46</v>
      </c>
      <c r="D54" s="55"/>
      <c r="E54" s="15"/>
      <c r="F54" s="11">
        <f t="shared" si="7"/>
        <v>25045</v>
      </c>
      <c r="G54" s="11">
        <v>30625</v>
      </c>
      <c r="H54" s="29">
        <f t="shared" si="1"/>
        <v>81.77959183673468</v>
      </c>
      <c r="I54" s="16">
        <v>0</v>
      </c>
      <c r="J54" s="16">
        <v>1458</v>
      </c>
      <c r="K54" s="30">
        <f t="shared" si="8"/>
        <v>0</v>
      </c>
      <c r="L54" s="16">
        <v>25045</v>
      </c>
      <c r="M54" s="16">
        <v>29167</v>
      </c>
      <c r="N54" s="31">
        <f t="shared" si="9"/>
        <v>85.86759008468474</v>
      </c>
      <c r="P54" s="18"/>
      <c r="Q54" s="18"/>
      <c r="R54" s="18"/>
      <c r="S54" s="18"/>
      <c r="T54" s="18"/>
      <c r="U54" s="18"/>
      <c r="V54" s="18"/>
      <c r="W54" s="18"/>
      <c r="X54" s="18"/>
    </row>
    <row r="55" spans="1:24" s="3" customFormat="1" ht="9.75" customHeight="1">
      <c r="A55" s="17" t="s">
        <v>47</v>
      </c>
      <c r="B55" s="13"/>
      <c r="C55" s="55" t="s">
        <v>48</v>
      </c>
      <c r="D55" s="55"/>
      <c r="E55" s="15"/>
      <c r="F55" s="11">
        <f t="shared" si="7"/>
        <v>21464</v>
      </c>
      <c r="G55" s="11">
        <v>23</v>
      </c>
      <c r="H55" s="29" t="str">
        <f t="shared" si="1"/>
        <v>******</v>
      </c>
      <c r="I55" s="16">
        <v>21464</v>
      </c>
      <c r="J55" s="16">
        <v>0</v>
      </c>
      <c r="K55" s="30" t="str">
        <f t="shared" si="8"/>
        <v>*</v>
      </c>
      <c r="L55" s="16">
        <v>0</v>
      </c>
      <c r="M55" s="16">
        <v>23</v>
      </c>
      <c r="N55" s="31">
        <f t="shared" si="9"/>
        <v>0</v>
      </c>
      <c r="P55" s="18"/>
      <c r="Q55" s="18"/>
      <c r="R55" s="18"/>
      <c r="S55" s="18"/>
      <c r="T55" s="18"/>
      <c r="U55" s="18"/>
      <c r="V55" s="18"/>
      <c r="W55" s="18"/>
      <c r="X55" s="18"/>
    </row>
    <row r="56" spans="1:24" s="3" customFormat="1" ht="9.75" customHeight="1">
      <c r="A56" s="12" t="s">
        <v>49</v>
      </c>
      <c r="B56" s="55" t="s">
        <v>50</v>
      </c>
      <c r="C56" s="55"/>
      <c r="D56" s="58"/>
      <c r="E56" s="15"/>
      <c r="F56" s="11">
        <f t="shared" si="7"/>
        <v>1083</v>
      </c>
      <c r="G56" s="11">
        <v>1626</v>
      </c>
      <c r="H56" s="29">
        <f t="shared" si="1"/>
        <v>66.60516605166052</v>
      </c>
      <c r="I56" s="16">
        <v>723</v>
      </c>
      <c r="J56" s="16">
        <v>1477</v>
      </c>
      <c r="K56" s="30">
        <f t="shared" si="8"/>
        <v>48.95057549085985</v>
      </c>
      <c r="L56" s="16">
        <v>360</v>
      </c>
      <c r="M56" s="16">
        <v>149</v>
      </c>
      <c r="N56" s="31">
        <f t="shared" si="9"/>
        <v>241.61073825503357</v>
      </c>
      <c r="P56" s="18"/>
      <c r="Q56" s="18"/>
      <c r="R56" s="18"/>
      <c r="S56" s="18"/>
      <c r="T56" s="18"/>
      <c r="U56" s="18"/>
      <c r="V56" s="18"/>
      <c r="W56" s="18"/>
      <c r="X56" s="18"/>
    </row>
    <row r="57" spans="1:24" s="3" customFormat="1" ht="9.75" customHeight="1">
      <c r="A57" s="12" t="s">
        <v>51</v>
      </c>
      <c r="B57" s="55" t="s">
        <v>52</v>
      </c>
      <c r="C57" s="55"/>
      <c r="D57" s="58"/>
      <c r="E57" s="15"/>
      <c r="F57" s="11">
        <f t="shared" si="7"/>
        <v>2791</v>
      </c>
      <c r="G57" s="11">
        <v>993</v>
      </c>
      <c r="H57" s="29">
        <f t="shared" si="1"/>
        <v>281.067472306143</v>
      </c>
      <c r="I57" s="16">
        <v>0</v>
      </c>
      <c r="J57" s="16">
        <v>0</v>
      </c>
      <c r="K57" s="30">
        <f t="shared" si="8"/>
        <v>0</v>
      </c>
      <c r="L57" s="16">
        <v>2791</v>
      </c>
      <c r="M57" s="16">
        <v>993</v>
      </c>
      <c r="N57" s="31">
        <f t="shared" si="9"/>
        <v>281.067472306143</v>
      </c>
      <c r="P57" s="18"/>
      <c r="Q57" s="18"/>
      <c r="R57" s="18"/>
      <c r="S57" s="18"/>
      <c r="T57" s="18"/>
      <c r="U57" s="18"/>
      <c r="V57" s="18"/>
      <c r="W57" s="18"/>
      <c r="X57" s="18"/>
    </row>
    <row r="58" spans="1:24" s="3" customFormat="1" ht="9.75" customHeight="1">
      <c r="A58" s="12" t="s">
        <v>53</v>
      </c>
      <c r="B58" s="55" t="s">
        <v>54</v>
      </c>
      <c r="C58" s="55"/>
      <c r="D58" s="58"/>
      <c r="E58" s="15"/>
      <c r="F58" s="11">
        <f t="shared" si="7"/>
        <v>2385900</v>
      </c>
      <c r="G58" s="11">
        <v>2745364</v>
      </c>
      <c r="H58" s="29">
        <f t="shared" si="1"/>
        <v>86.90650857226947</v>
      </c>
      <c r="I58" s="16">
        <v>1277265</v>
      </c>
      <c r="J58" s="16">
        <v>1468249</v>
      </c>
      <c r="K58" s="30">
        <f t="shared" si="8"/>
        <v>86.99239706616521</v>
      </c>
      <c r="L58" s="16">
        <v>1108635</v>
      </c>
      <c r="M58" s="16">
        <v>1277115</v>
      </c>
      <c r="N58" s="31">
        <f t="shared" si="9"/>
        <v>86.80776594120341</v>
      </c>
      <c r="P58" s="18"/>
      <c r="Q58" s="18"/>
      <c r="R58" s="18"/>
      <c r="S58" s="18"/>
      <c r="T58" s="18"/>
      <c r="U58" s="18"/>
      <c r="V58" s="18"/>
      <c r="W58" s="18"/>
      <c r="X58" s="18"/>
    </row>
    <row r="59" spans="1:24" s="3" customFormat="1" ht="9.75" customHeight="1">
      <c r="A59" s="17" t="s">
        <v>55</v>
      </c>
      <c r="B59" s="13"/>
      <c r="C59" s="55" t="s">
        <v>56</v>
      </c>
      <c r="D59" s="55"/>
      <c r="E59" s="15"/>
      <c r="F59" s="11">
        <f t="shared" si="7"/>
        <v>3900</v>
      </c>
      <c r="G59" s="11">
        <v>8325</v>
      </c>
      <c r="H59" s="29">
        <f t="shared" si="1"/>
        <v>46.846846846846844</v>
      </c>
      <c r="I59" s="16">
        <v>2550</v>
      </c>
      <c r="J59" s="16">
        <v>4800</v>
      </c>
      <c r="K59" s="30">
        <f t="shared" si="8"/>
        <v>53.125</v>
      </c>
      <c r="L59" s="16">
        <v>1350</v>
      </c>
      <c r="M59" s="16">
        <v>3525</v>
      </c>
      <c r="N59" s="31">
        <f t="shared" si="9"/>
        <v>38.297872340425535</v>
      </c>
      <c r="P59" s="18"/>
      <c r="Q59" s="18"/>
      <c r="R59" s="18"/>
      <c r="S59" s="18"/>
      <c r="T59" s="18"/>
      <c r="U59" s="18"/>
      <c r="V59" s="18"/>
      <c r="W59" s="18"/>
      <c r="X59" s="18"/>
    </row>
    <row r="60" spans="1:24" s="3" customFormat="1" ht="9.75" customHeight="1">
      <c r="A60" s="17" t="s">
        <v>57</v>
      </c>
      <c r="B60" s="13"/>
      <c r="C60" s="55" t="s">
        <v>58</v>
      </c>
      <c r="D60" s="55"/>
      <c r="E60" s="15"/>
      <c r="F60" s="11">
        <f t="shared" si="7"/>
        <v>9700</v>
      </c>
      <c r="G60" s="11">
        <v>15000</v>
      </c>
      <c r="H60" s="29">
        <f t="shared" si="1"/>
        <v>64.66666666666666</v>
      </c>
      <c r="I60" s="16">
        <v>2000</v>
      </c>
      <c r="J60" s="16">
        <v>4300</v>
      </c>
      <c r="K60" s="30">
        <f t="shared" si="8"/>
        <v>46.51162790697674</v>
      </c>
      <c r="L60" s="16">
        <v>7700</v>
      </c>
      <c r="M60" s="16">
        <v>10700</v>
      </c>
      <c r="N60" s="31">
        <f t="shared" si="9"/>
        <v>71.96261682242991</v>
      </c>
      <c r="P60" s="18"/>
      <c r="Q60" s="18"/>
      <c r="R60" s="18"/>
      <c r="S60" s="18"/>
      <c r="T60" s="18"/>
      <c r="U60" s="18"/>
      <c r="V60" s="18"/>
      <c r="W60" s="18"/>
      <c r="X60" s="18"/>
    </row>
    <row r="61" spans="1:24" s="3" customFormat="1" ht="9.75" customHeight="1">
      <c r="A61" s="17" t="s">
        <v>59</v>
      </c>
      <c r="B61" s="13"/>
      <c r="C61" s="55" t="s">
        <v>60</v>
      </c>
      <c r="D61" s="55"/>
      <c r="E61" s="15"/>
      <c r="F61" s="11">
        <f t="shared" si="7"/>
        <v>0</v>
      </c>
      <c r="G61" s="11">
        <v>0</v>
      </c>
      <c r="H61" s="29">
        <f t="shared" si="1"/>
        <v>0</v>
      </c>
      <c r="I61" s="16">
        <v>0</v>
      </c>
      <c r="J61" s="16">
        <v>0</v>
      </c>
      <c r="K61" s="30">
        <f t="shared" si="8"/>
        <v>0</v>
      </c>
      <c r="L61" s="16">
        <v>0</v>
      </c>
      <c r="M61" s="16">
        <v>0</v>
      </c>
      <c r="N61" s="31">
        <f t="shared" si="9"/>
        <v>0</v>
      </c>
      <c r="P61" s="18"/>
      <c r="Q61" s="18"/>
      <c r="R61" s="18"/>
      <c r="S61" s="18"/>
      <c r="T61" s="18"/>
      <c r="U61" s="18"/>
      <c r="V61" s="18"/>
      <c r="W61" s="18"/>
      <c r="X61" s="18"/>
    </row>
    <row r="62" spans="1:24" s="3" customFormat="1" ht="9.75" customHeight="1">
      <c r="A62" s="17" t="s">
        <v>61</v>
      </c>
      <c r="B62" s="13"/>
      <c r="C62" s="55" t="s">
        <v>275</v>
      </c>
      <c r="D62" s="55"/>
      <c r="E62" s="15"/>
      <c r="F62" s="11">
        <f t="shared" si="7"/>
        <v>0</v>
      </c>
      <c r="G62" s="11">
        <v>0</v>
      </c>
      <c r="H62" s="29">
        <f t="shared" si="1"/>
        <v>0</v>
      </c>
      <c r="I62" s="16">
        <v>0</v>
      </c>
      <c r="J62" s="16">
        <v>0</v>
      </c>
      <c r="K62" s="30">
        <f t="shared" si="8"/>
        <v>0</v>
      </c>
      <c r="L62" s="16">
        <v>0</v>
      </c>
      <c r="M62" s="16">
        <v>0</v>
      </c>
      <c r="N62" s="31">
        <f t="shared" si="9"/>
        <v>0</v>
      </c>
      <c r="P62" s="18"/>
      <c r="Q62" s="18"/>
      <c r="R62" s="18"/>
      <c r="S62" s="18"/>
      <c r="T62" s="18"/>
      <c r="U62" s="18"/>
      <c r="V62" s="18"/>
      <c r="W62" s="18"/>
      <c r="X62" s="18"/>
    </row>
    <row r="63" spans="1:24" s="3" customFormat="1" ht="9.75" customHeight="1">
      <c r="A63" s="17" t="s">
        <v>62</v>
      </c>
      <c r="B63" s="13"/>
      <c r="C63" s="55" t="s">
        <v>63</v>
      </c>
      <c r="D63" s="55"/>
      <c r="E63" s="15"/>
      <c r="F63" s="11">
        <f t="shared" si="7"/>
        <v>36610</v>
      </c>
      <c r="G63" s="11">
        <v>117950</v>
      </c>
      <c r="H63" s="29">
        <f t="shared" si="1"/>
        <v>31.03857566765579</v>
      </c>
      <c r="I63" s="16">
        <v>14560</v>
      </c>
      <c r="J63" s="16">
        <v>53200</v>
      </c>
      <c r="K63" s="30">
        <f t="shared" si="8"/>
        <v>27.368421052631582</v>
      </c>
      <c r="L63" s="16">
        <v>22050</v>
      </c>
      <c r="M63" s="16">
        <v>64750</v>
      </c>
      <c r="N63" s="31">
        <f t="shared" si="9"/>
        <v>34.054054054054056</v>
      </c>
      <c r="P63" s="18"/>
      <c r="Q63" s="18"/>
      <c r="R63" s="18"/>
      <c r="S63" s="18"/>
      <c r="T63" s="18"/>
      <c r="U63" s="18"/>
      <c r="V63" s="18"/>
      <c r="W63" s="18"/>
      <c r="X63" s="18"/>
    </row>
    <row r="64" spans="1:24" s="3" customFormat="1" ht="9.75" customHeight="1">
      <c r="A64" s="17" t="s">
        <v>64</v>
      </c>
      <c r="B64" s="13"/>
      <c r="C64" s="55" t="s">
        <v>65</v>
      </c>
      <c r="D64" s="55"/>
      <c r="E64" s="15"/>
      <c r="F64" s="11">
        <f t="shared" si="7"/>
        <v>53750</v>
      </c>
      <c r="G64" s="11">
        <v>140650</v>
      </c>
      <c r="H64" s="29">
        <f t="shared" si="1"/>
        <v>38.215428368290084</v>
      </c>
      <c r="I64" s="16">
        <v>21750</v>
      </c>
      <c r="J64" s="16">
        <v>113950</v>
      </c>
      <c r="K64" s="30">
        <f t="shared" si="8"/>
        <v>19.087318999561212</v>
      </c>
      <c r="L64" s="16">
        <v>32000</v>
      </c>
      <c r="M64" s="16">
        <v>26700</v>
      </c>
      <c r="N64" s="31">
        <f t="shared" si="9"/>
        <v>119.85018726591761</v>
      </c>
      <c r="P64" s="18"/>
      <c r="Q64" s="18"/>
      <c r="R64" s="18"/>
      <c r="S64" s="18"/>
      <c r="T64" s="18"/>
      <c r="U64" s="18"/>
      <c r="V64" s="18"/>
      <c r="W64" s="18"/>
      <c r="X64" s="18"/>
    </row>
    <row r="65" spans="1:24" s="3" customFormat="1" ht="9.75" customHeight="1">
      <c r="A65" s="17" t="s">
        <v>66</v>
      </c>
      <c r="B65" s="13"/>
      <c r="C65" s="55" t="s">
        <v>67</v>
      </c>
      <c r="D65" s="55"/>
      <c r="E65" s="15"/>
      <c r="F65" s="11">
        <f t="shared" si="7"/>
        <v>70895</v>
      </c>
      <c r="G65" s="11">
        <v>61484</v>
      </c>
      <c r="H65" s="29">
        <f t="shared" si="1"/>
        <v>115.30642118274672</v>
      </c>
      <c r="I65" s="16">
        <v>26585</v>
      </c>
      <c r="J65" s="16">
        <v>38684</v>
      </c>
      <c r="K65" s="30">
        <f t="shared" si="8"/>
        <v>68.72350325716057</v>
      </c>
      <c r="L65" s="16">
        <v>44310</v>
      </c>
      <c r="M65" s="16">
        <v>22800</v>
      </c>
      <c r="N65" s="31">
        <f t="shared" si="9"/>
        <v>194.3421052631579</v>
      </c>
      <c r="P65" s="18"/>
      <c r="Q65" s="18"/>
      <c r="R65" s="18"/>
      <c r="S65" s="18"/>
      <c r="T65" s="18"/>
      <c r="U65" s="18"/>
      <c r="V65" s="18"/>
      <c r="W65" s="18"/>
      <c r="X65" s="18"/>
    </row>
    <row r="66" spans="1:24" s="3" customFormat="1" ht="9.75" customHeight="1">
      <c r="A66" s="17" t="s">
        <v>68</v>
      </c>
      <c r="B66" s="13"/>
      <c r="C66" s="55" t="s">
        <v>69</v>
      </c>
      <c r="D66" s="55"/>
      <c r="E66" s="15"/>
      <c r="F66" s="11">
        <f t="shared" si="7"/>
        <v>132110</v>
      </c>
      <c r="G66" s="11">
        <v>74480</v>
      </c>
      <c r="H66" s="29">
        <f t="shared" si="1"/>
        <v>177.37647690655209</v>
      </c>
      <c r="I66" s="16">
        <v>125590</v>
      </c>
      <c r="J66" s="16">
        <v>71800</v>
      </c>
      <c r="K66" s="30">
        <f t="shared" si="8"/>
        <v>174.91643454038996</v>
      </c>
      <c r="L66" s="16">
        <v>6520</v>
      </c>
      <c r="M66" s="16">
        <v>2680</v>
      </c>
      <c r="N66" s="31">
        <f t="shared" si="9"/>
        <v>243.28358208955225</v>
      </c>
      <c r="P66" s="18"/>
      <c r="Q66" s="18"/>
      <c r="R66" s="18"/>
      <c r="S66" s="18"/>
      <c r="T66" s="18"/>
      <c r="U66" s="18"/>
      <c r="V66" s="18"/>
      <c r="W66" s="18"/>
      <c r="X66" s="18"/>
    </row>
    <row r="67" spans="1:24" s="3" customFormat="1" ht="9.75" customHeight="1">
      <c r="A67" s="17" t="s">
        <v>70</v>
      </c>
      <c r="B67" s="13"/>
      <c r="C67" s="55" t="s">
        <v>71</v>
      </c>
      <c r="D67" s="55"/>
      <c r="E67" s="15"/>
      <c r="F67" s="11">
        <f t="shared" si="7"/>
        <v>1681710</v>
      </c>
      <c r="G67" s="11">
        <v>1934550</v>
      </c>
      <c r="H67" s="29">
        <f t="shared" si="1"/>
        <v>86.93029386679073</v>
      </c>
      <c r="I67" s="16">
        <v>1047930</v>
      </c>
      <c r="J67" s="16">
        <v>1154990</v>
      </c>
      <c r="K67" s="30">
        <f t="shared" si="8"/>
        <v>90.73065567667253</v>
      </c>
      <c r="L67" s="16">
        <v>633780</v>
      </c>
      <c r="M67" s="16">
        <v>779560</v>
      </c>
      <c r="N67" s="31">
        <f t="shared" si="9"/>
        <v>81.29970752732311</v>
      </c>
      <c r="P67" s="18"/>
      <c r="Q67" s="18"/>
      <c r="R67" s="18"/>
      <c r="S67" s="18"/>
      <c r="T67" s="18"/>
      <c r="U67" s="18"/>
      <c r="V67" s="18"/>
      <c r="W67" s="18"/>
      <c r="X67" s="18"/>
    </row>
    <row r="68" spans="1:24" s="3" customFormat="1" ht="9.75" customHeight="1">
      <c r="A68" s="17" t="s">
        <v>72</v>
      </c>
      <c r="B68" s="13"/>
      <c r="C68" s="55" t="s">
        <v>73</v>
      </c>
      <c r="D68" s="55"/>
      <c r="E68" s="15"/>
      <c r="F68" s="11">
        <f t="shared" si="7"/>
        <v>396560</v>
      </c>
      <c r="G68" s="11">
        <v>388135</v>
      </c>
      <c r="H68" s="29">
        <f t="shared" si="1"/>
        <v>102.17063650533964</v>
      </c>
      <c r="I68" s="16">
        <v>35985</v>
      </c>
      <c r="J68" s="16">
        <v>24300</v>
      </c>
      <c r="K68" s="30">
        <f t="shared" si="8"/>
        <v>148.08641975308643</v>
      </c>
      <c r="L68" s="16">
        <v>360575</v>
      </c>
      <c r="M68" s="16">
        <v>363835</v>
      </c>
      <c r="N68" s="31">
        <f t="shared" si="9"/>
        <v>99.10398944576525</v>
      </c>
      <c r="P68" s="18"/>
      <c r="Q68" s="18"/>
      <c r="R68" s="18"/>
      <c r="S68" s="18"/>
      <c r="T68" s="18"/>
      <c r="U68" s="18"/>
      <c r="V68" s="18"/>
      <c r="W68" s="18"/>
      <c r="X68" s="18"/>
    </row>
    <row r="69" spans="1:24" s="3" customFormat="1" ht="9.75" customHeight="1">
      <c r="A69" s="17" t="s">
        <v>74</v>
      </c>
      <c r="B69" s="13"/>
      <c r="C69" s="55" t="s">
        <v>75</v>
      </c>
      <c r="D69" s="55"/>
      <c r="E69" s="15"/>
      <c r="F69" s="11">
        <f aca="true" t="shared" si="10" ref="F69:F87">SUM(I69,L69)</f>
        <v>665</v>
      </c>
      <c r="G69" s="11">
        <v>4790</v>
      </c>
      <c r="H69" s="29">
        <f t="shared" si="1"/>
        <v>13.883089770354907</v>
      </c>
      <c r="I69" s="16">
        <v>315</v>
      </c>
      <c r="J69" s="16">
        <v>2225</v>
      </c>
      <c r="K69" s="30">
        <f t="shared" si="8"/>
        <v>14.157303370786517</v>
      </c>
      <c r="L69" s="16">
        <v>350</v>
      </c>
      <c r="M69" s="16">
        <v>2565</v>
      </c>
      <c r="N69" s="31">
        <f t="shared" si="9"/>
        <v>13.64522417153996</v>
      </c>
      <c r="P69" s="18"/>
      <c r="Q69" s="18"/>
      <c r="R69" s="18"/>
      <c r="S69" s="18"/>
      <c r="T69" s="18"/>
      <c r="U69" s="18"/>
      <c r="V69" s="18"/>
      <c r="W69" s="18"/>
      <c r="X69" s="18"/>
    </row>
    <row r="70" spans="1:24" s="3" customFormat="1" ht="9.75" customHeight="1">
      <c r="A70" s="17" t="s">
        <v>76</v>
      </c>
      <c r="B70" s="13"/>
      <c r="C70" s="55" t="s">
        <v>276</v>
      </c>
      <c r="D70" s="55"/>
      <c r="E70" s="15"/>
      <c r="F70" s="11">
        <f t="shared" si="10"/>
        <v>0</v>
      </c>
      <c r="G70" s="11">
        <v>0</v>
      </c>
      <c r="H70" s="29">
        <f t="shared" si="1"/>
        <v>0</v>
      </c>
      <c r="I70" s="16">
        <v>0</v>
      </c>
      <c r="J70" s="16">
        <v>0</v>
      </c>
      <c r="K70" s="30">
        <f t="shared" si="8"/>
        <v>0</v>
      </c>
      <c r="L70" s="16">
        <v>0</v>
      </c>
      <c r="M70" s="16">
        <v>0</v>
      </c>
      <c r="N70" s="31">
        <f t="shared" si="9"/>
        <v>0</v>
      </c>
      <c r="P70" s="18"/>
      <c r="Q70" s="18"/>
      <c r="R70" s="18"/>
      <c r="S70" s="18"/>
      <c r="T70" s="18"/>
      <c r="U70" s="18"/>
      <c r="V70" s="18"/>
      <c r="W70" s="18"/>
      <c r="X70" s="18"/>
    </row>
    <row r="71" spans="1:24" s="3" customFormat="1" ht="9.75" customHeight="1">
      <c r="A71" s="17" t="s">
        <v>77</v>
      </c>
      <c r="B71" s="13"/>
      <c r="C71" s="55" t="s">
        <v>277</v>
      </c>
      <c r="D71" s="55"/>
      <c r="E71" s="15"/>
      <c r="F71" s="11">
        <f t="shared" si="10"/>
        <v>0</v>
      </c>
      <c r="G71" s="11">
        <v>0</v>
      </c>
      <c r="H71" s="29">
        <f aca="true" t="shared" si="11" ref="H71:H87">IF(G71=0,IF(F71=0,0,"*"),IF(F71&gt;=G71*10,"******",F71/G71*100))</f>
        <v>0</v>
      </c>
      <c r="I71" s="16">
        <v>0</v>
      </c>
      <c r="J71" s="16">
        <v>0</v>
      </c>
      <c r="K71" s="30">
        <f t="shared" si="8"/>
        <v>0</v>
      </c>
      <c r="L71" s="16">
        <v>0</v>
      </c>
      <c r="M71" s="16">
        <v>0</v>
      </c>
      <c r="N71" s="31">
        <f t="shared" si="9"/>
        <v>0</v>
      </c>
      <c r="P71" s="18"/>
      <c r="Q71" s="18"/>
      <c r="R71" s="18"/>
      <c r="S71" s="18"/>
      <c r="T71" s="18"/>
      <c r="U71" s="18"/>
      <c r="V71" s="18"/>
      <c r="W71" s="18"/>
      <c r="X71" s="18"/>
    </row>
    <row r="72" spans="1:24" s="3" customFormat="1" ht="9.75" customHeight="1">
      <c r="A72" s="17" t="s">
        <v>78</v>
      </c>
      <c r="B72" s="13"/>
      <c r="C72" s="55" t="s">
        <v>79</v>
      </c>
      <c r="D72" s="55"/>
      <c r="E72" s="15"/>
      <c r="F72" s="11">
        <f t="shared" si="10"/>
        <v>0</v>
      </c>
      <c r="G72" s="11">
        <v>0</v>
      </c>
      <c r="H72" s="29">
        <f t="shared" si="11"/>
        <v>0</v>
      </c>
      <c r="I72" s="16">
        <v>0</v>
      </c>
      <c r="J72" s="16">
        <v>0</v>
      </c>
      <c r="K72" s="30">
        <f t="shared" si="8"/>
        <v>0</v>
      </c>
      <c r="L72" s="16">
        <v>0</v>
      </c>
      <c r="M72" s="16">
        <v>0</v>
      </c>
      <c r="N72" s="31">
        <f t="shared" si="9"/>
        <v>0</v>
      </c>
      <c r="P72" s="18"/>
      <c r="Q72" s="18"/>
      <c r="R72" s="18"/>
      <c r="S72" s="18"/>
      <c r="T72" s="18"/>
      <c r="U72" s="18"/>
      <c r="V72" s="18"/>
      <c r="W72" s="18"/>
      <c r="X72" s="18"/>
    </row>
    <row r="73" spans="1:24" s="3" customFormat="1" ht="9.75" customHeight="1">
      <c r="A73" s="12" t="s">
        <v>80</v>
      </c>
      <c r="B73" s="55" t="s">
        <v>81</v>
      </c>
      <c r="C73" s="55"/>
      <c r="D73" s="58"/>
      <c r="E73" s="15"/>
      <c r="F73" s="11">
        <f t="shared" si="10"/>
        <v>145</v>
      </c>
      <c r="G73" s="11">
        <v>1450</v>
      </c>
      <c r="H73" s="29">
        <f t="shared" si="11"/>
        <v>10</v>
      </c>
      <c r="I73" s="16">
        <v>15</v>
      </c>
      <c r="J73" s="16">
        <v>657</v>
      </c>
      <c r="K73" s="30">
        <f t="shared" si="8"/>
        <v>2.28310502283105</v>
      </c>
      <c r="L73" s="16">
        <v>130</v>
      </c>
      <c r="M73" s="16">
        <v>793</v>
      </c>
      <c r="N73" s="31">
        <f t="shared" si="9"/>
        <v>16.39344262295082</v>
      </c>
      <c r="P73" s="18"/>
      <c r="Q73" s="18"/>
      <c r="R73" s="18"/>
      <c r="S73" s="18"/>
      <c r="T73" s="18"/>
      <c r="U73" s="18"/>
      <c r="V73" s="18"/>
      <c r="W73" s="18"/>
      <c r="X73" s="18"/>
    </row>
    <row r="74" spans="1:24" s="3" customFormat="1" ht="9.75" customHeight="1">
      <c r="A74" s="12" t="s">
        <v>82</v>
      </c>
      <c r="B74" s="55" t="s">
        <v>83</v>
      </c>
      <c r="C74" s="55"/>
      <c r="D74" s="58"/>
      <c r="E74" s="15"/>
      <c r="F74" s="11">
        <f t="shared" si="10"/>
        <v>451</v>
      </c>
      <c r="G74" s="11">
        <v>605</v>
      </c>
      <c r="H74" s="29">
        <f t="shared" si="11"/>
        <v>74.54545454545455</v>
      </c>
      <c r="I74" s="16">
        <v>220</v>
      </c>
      <c r="J74" s="16">
        <v>306</v>
      </c>
      <c r="K74" s="30">
        <f t="shared" si="8"/>
        <v>71.89542483660131</v>
      </c>
      <c r="L74" s="16">
        <v>231</v>
      </c>
      <c r="M74" s="16">
        <v>299</v>
      </c>
      <c r="N74" s="31">
        <f t="shared" si="9"/>
        <v>77.25752508361204</v>
      </c>
      <c r="P74" s="18"/>
      <c r="Q74" s="18"/>
      <c r="R74" s="18"/>
      <c r="S74" s="18"/>
      <c r="T74" s="18"/>
      <c r="U74" s="18"/>
      <c r="V74" s="18"/>
      <c r="W74" s="18"/>
      <c r="X74" s="18"/>
    </row>
    <row r="75" spans="1:24" s="3" customFormat="1" ht="9.75" customHeight="1">
      <c r="A75" s="12" t="s">
        <v>84</v>
      </c>
      <c r="B75" s="55" t="s">
        <v>85</v>
      </c>
      <c r="C75" s="55"/>
      <c r="D75" s="58"/>
      <c r="E75" s="15"/>
      <c r="F75" s="11">
        <f t="shared" si="10"/>
        <v>21905</v>
      </c>
      <c r="G75" s="11">
        <v>52547</v>
      </c>
      <c r="H75" s="29">
        <f t="shared" si="11"/>
        <v>41.686490189734904</v>
      </c>
      <c r="I75" s="16">
        <v>21220</v>
      </c>
      <c r="J75" s="16">
        <v>43891</v>
      </c>
      <c r="K75" s="30">
        <f t="shared" si="8"/>
        <v>48.34704153471099</v>
      </c>
      <c r="L75" s="16">
        <v>685</v>
      </c>
      <c r="M75" s="16">
        <v>8656</v>
      </c>
      <c r="N75" s="31">
        <f t="shared" si="9"/>
        <v>7.913585951940851</v>
      </c>
      <c r="P75" s="18"/>
      <c r="Q75" s="18"/>
      <c r="R75" s="18"/>
      <c r="S75" s="18"/>
      <c r="T75" s="18"/>
      <c r="U75" s="18"/>
      <c r="V75" s="18"/>
      <c r="W75" s="18"/>
      <c r="X75" s="18"/>
    </row>
    <row r="76" spans="1:24" s="3" customFormat="1" ht="9.75" customHeight="1">
      <c r="A76" s="17" t="s">
        <v>51</v>
      </c>
      <c r="B76" s="13"/>
      <c r="C76" s="55" t="s">
        <v>86</v>
      </c>
      <c r="D76" s="55"/>
      <c r="E76" s="15"/>
      <c r="F76" s="11">
        <f t="shared" si="10"/>
        <v>21887</v>
      </c>
      <c r="G76" s="11">
        <v>52071</v>
      </c>
      <c r="H76" s="29">
        <f t="shared" si="11"/>
        <v>42.032993412840156</v>
      </c>
      <c r="I76" s="16">
        <v>21212</v>
      </c>
      <c r="J76" s="16">
        <v>43879</v>
      </c>
      <c r="K76" s="30">
        <f t="shared" si="8"/>
        <v>48.3420314957041</v>
      </c>
      <c r="L76" s="16">
        <v>675</v>
      </c>
      <c r="M76" s="16">
        <v>8192</v>
      </c>
      <c r="N76" s="31">
        <f t="shared" si="9"/>
        <v>8.23974609375</v>
      </c>
      <c r="P76" s="18"/>
      <c r="Q76" s="18"/>
      <c r="R76" s="18"/>
      <c r="S76" s="18"/>
      <c r="T76" s="18"/>
      <c r="U76" s="18"/>
      <c r="V76" s="18"/>
      <c r="W76" s="18"/>
      <c r="X76" s="18"/>
    </row>
    <row r="77" spans="1:24" s="3" customFormat="1" ht="9.75" customHeight="1">
      <c r="A77" s="17" t="s">
        <v>87</v>
      </c>
      <c r="B77" s="13"/>
      <c r="C77" s="55" t="s">
        <v>88</v>
      </c>
      <c r="D77" s="55"/>
      <c r="E77" s="15"/>
      <c r="F77" s="11">
        <f t="shared" si="10"/>
        <v>18</v>
      </c>
      <c r="G77" s="11">
        <v>476</v>
      </c>
      <c r="H77" s="29">
        <f t="shared" si="11"/>
        <v>3.7815126050420167</v>
      </c>
      <c r="I77" s="16">
        <v>8</v>
      </c>
      <c r="J77" s="16">
        <v>12</v>
      </c>
      <c r="K77" s="30">
        <f t="shared" si="8"/>
        <v>66.66666666666666</v>
      </c>
      <c r="L77" s="16">
        <v>10</v>
      </c>
      <c r="M77" s="16">
        <v>464</v>
      </c>
      <c r="N77" s="31">
        <f t="shared" si="9"/>
        <v>2.1551724137931036</v>
      </c>
      <c r="P77" s="18"/>
      <c r="Q77" s="18"/>
      <c r="R77" s="18"/>
      <c r="S77" s="18"/>
      <c r="T77" s="18"/>
      <c r="U77" s="18"/>
      <c r="V77" s="18"/>
      <c r="W77" s="18"/>
      <c r="X77" s="18"/>
    </row>
    <row r="78" spans="1:24" s="3" customFormat="1" ht="9.75" customHeight="1">
      <c r="A78" s="12" t="s">
        <v>87</v>
      </c>
      <c r="B78" s="55" t="s">
        <v>89</v>
      </c>
      <c r="C78" s="55"/>
      <c r="D78" s="58"/>
      <c r="E78" s="15"/>
      <c r="F78" s="11">
        <f t="shared" si="10"/>
        <v>54160</v>
      </c>
      <c r="G78" s="11">
        <v>22948</v>
      </c>
      <c r="H78" s="29">
        <f t="shared" si="11"/>
        <v>236.011852884783</v>
      </c>
      <c r="I78" s="16">
        <v>6835</v>
      </c>
      <c r="J78" s="16">
        <v>1350</v>
      </c>
      <c r="K78" s="30">
        <f t="shared" si="8"/>
        <v>506.2962962962963</v>
      </c>
      <c r="L78" s="16">
        <v>47325</v>
      </c>
      <c r="M78" s="16">
        <v>21598</v>
      </c>
      <c r="N78" s="31">
        <f t="shared" si="9"/>
        <v>219.1175108806371</v>
      </c>
      <c r="P78" s="18"/>
      <c r="Q78" s="18"/>
      <c r="R78" s="18"/>
      <c r="S78" s="18"/>
      <c r="T78" s="18"/>
      <c r="U78" s="18"/>
      <c r="V78" s="18"/>
      <c r="W78" s="18"/>
      <c r="X78" s="18"/>
    </row>
    <row r="79" spans="1:24" s="3" customFormat="1" ht="9.75" customHeight="1">
      <c r="A79" s="17" t="s">
        <v>82</v>
      </c>
      <c r="B79" s="13"/>
      <c r="C79" s="55" t="s">
        <v>278</v>
      </c>
      <c r="D79" s="55"/>
      <c r="E79" s="15"/>
      <c r="F79" s="11">
        <f t="shared" si="10"/>
        <v>2322</v>
      </c>
      <c r="G79" s="11">
        <v>0</v>
      </c>
      <c r="H79" s="29" t="str">
        <f t="shared" si="11"/>
        <v>*</v>
      </c>
      <c r="I79" s="16">
        <v>0</v>
      </c>
      <c r="J79" s="16">
        <v>0</v>
      </c>
      <c r="K79" s="30">
        <f t="shared" si="8"/>
        <v>0</v>
      </c>
      <c r="L79" s="16">
        <v>2322</v>
      </c>
      <c r="M79" s="16">
        <v>0</v>
      </c>
      <c r="N79" s="31" t="str">
        <f t="shared" si="9"/>
        <v>*</v>
      </c>
      <c r="P79" s="18"/>
      <c r="Q79" s="18"/>
      <c r="R79" s="18"/>
      <c r="S79" s="18"/>
      <c r="T79" s="18"/>
      <c r="U79" s="18"/>
      <c r="V79" s="18"/>
      <c r="W79" s="18"/>
      <c r="X79" s="18"/>
    </row>
    <row r="80" spans="1:24" s="3" customFormat="1" ht="9.75" customHeight="1">
      <c r="A80" s="17" t="s">
        <v>84</v>
      </c>
      <c r="B80" s="13"/>
      <c r="C80" s="55" t="s">
        <v>279</v>
      </c>
      <c r="D80" s="55"/>
      <c r="E80" s="15"/>
      <c r="F80" s="11">
        <f t="shared" si="10"/>
        <v>51300</v>
      </c>
      <c r="G80" s="11">
        <v>21010</v>
      </c>
      <c r="H80" s="29">
        <f t="shared" si="11"/>
        <v>244.1694431223227</v>
      </c>
      <c r="I80" s="16">
        <v>6820</v>
      </c>
      <c r="J80" s="16">
        <v>1320</v>
      </c>
      <c r="K80" s="30">
        <f t="shared" si="8"/>
        <v>516.6666666666667</v>
      </c>
      <c r="L80" s="16">
        <v>44480</v>
      </c>
      <c r="M80" s="16">
        <v>19690</v>
      </c>
      <c r="N80" s="31">
        <f t="shared" si="9"/>
        <v>225.90147282884715</v>
      </c>
      <c r="P80" s="18"/>
      <c r="Q80" s="18"/>
      <c r="R80" s="18"/>
      <c r="S80" s="18"/>
      <c r="T80" s="18"/>
      <c r="U80" s="18"/>
      <c r="V80" s="18"/>
      <c r="W80" s="18"/>
      <c r="X80" s="18"/>
    </row>
    <row r="81" spans="1:24" s="3" customFormat="1" ht="9.75" customHeight="1">
      <c r="A81" s="17" t="s">
        <v>90</v>
      </c>
      <c r="B81" s="13"/>
      <c r="C81" s="55" t="s">
        <v>91</v>
      </c>
      <c r="D81" s="55"/>
      <c r="E81" s="15"/>
      <c r="F81" s="11">
        <f t="shared" si="10"/>
        <v>533</v>
      </c>
      <c r="G81" s="11">
        <v>1908</v>
      </c>
      <c r="H81" s="29">
        <f t="shared" si="11"/>
        <v>27.935010482180296</v>
      </c>
      <c r="I81" s="16">
        <v>10</v>
      </c>
      <c r="J81" s="16">
        <v>0</v>
      </c>
      <c r="K81" s="30" t="str">
        <f t="shared" si="8"/>
        <v>*</v>
      </c>
      <c r="L81" s="16">
        <v>523</v>
      </c>
      <c r="M81" s="16">
        <v>1908</v>
      </c>
      <c r="N81" s="31">
        <f t="shared" si="9"/>
        <v>27.410901467505237</v>
      </c>
      <c r="P81" s="18"/>
      <c r="Q81" s="18"/>
      <c r="R81" s="18"/>
      <c r="S81" s="18"/>
      <c r="T81" s="18"/>
      <c r="U81" s="18"/>
      <c r="V81" s="18"/>
      <c r="W81" s="18"/>
      <c r="X81" s="18"/>
    </row>
    <row r="82" spans="1:24" s="3" customFormat="1" ht="9.75" customHeight="1">
      <c r="A82" s="17" t="s">
        <v>92</v>
      </c>
      <c r="B82" s="13"/>
      <c r="C82" s="55" t="s">
        <v>93</v>
      </c>
      <c r="D82" s="55"/>
      <c r="E82" s="15"/>
      <c r="F82" s="11">
        <f t="shared" si="10"/>
        <v>5</v>
      </c>
      <c r="G82" s="11">
        <v>30</v>
      </c>
      <c r="H82" s="29">
        <f t="shared" si="11"/>
        <v>16.666666666666664</v>
      </c>
      <c r="I82" s="16">
        <v>5</v>
      </c>
      <c r="J82" s="16">
        <v>30</v>
      </c>
      <c r="K82" s="30">
        <f t="shared" si="8"/>
        <v>16.666666666666664</v>
      </c>
      <c r="L82" s="16">
        <v>0</v>
      </c>
      <c r="M82" s="16">
        <v>0</v>
      </c>
      <c r="N82" s="31">
        <f t="shared" si="9"/>
        <v>0</v>
      </c>
      <c r="P82" s="18"/>
      <c r="Q82" s="18"/>
      <c r="R82" s="18"/>
      <c r="S82" s="18"/>
      <c r="T82" s="18"/>
      <c r="U82" s="18"/>
      <c r="V82" s="18"/>
      <c r="W82" s="18"/>
      <c r="X82" s="18"/>
    </row>
    <row r="83" spans="1:24" s="3" customFormat="1" ht="9.75" customHeight="1">
      <c r="A83" s="12" t="s">
        <v>94</v>
      </c>
      <c r="B83" s="55" t="s">
        <v>95</v>
      </c>
      <c r="C83" s="55"/>
      <c r="D83" s="58"/>
      <c r="E83" s="15"/>
      <c r="F83" s="11">
        <f t="shared" si="10"/>
        <v>13165</v>
      </c>
      <c r="G83" s="11">
        <v>15198</v>
      </c>
      <c r="H83" s="29">
        <f t="shared" si="11"/>
        <v>86.62323989998684</v>
      </c>
      <c r="I83" s="16">
        <v>9631</v>
      </c>
      <c r="J83" s="16">
        <v>12753</v>
      </c>
      <c r="K83" s="30">
        <f t="shared" si="8"/>
        <v>75.51948561122873</v>
      </c>
      <c r="L83" s="16">
        <v>3534</v>
      </c>
      <c r="M83" s="16">
        <v>2445</v>
      </c>
      <c r="N83" s="31">
        <f t="shared" si="9"/>
        <v>144.5398773006135</v>
      </c>
      <c r="P83" s="18"/>
      <c r="Q83" s="18"/>
      <c r="R83" s="18"/>
      <c r="S83" s="18"/>
      <c r="T83" s="18"/>
      <c r="U83" s="18"/>
      <c r="V83" s="18"/>
      <c r="W83" s="18"/>
      <c r="X83" s="18"/>
    </row>
    <row r="84" spans="1:24" s="3" customFormat="1" ht="9.75" customHeight="1">
      <c r="A84" s="12" t="s">
        <v>96</v>
      </c>
      <c r="B84" s="55" t="s">
        <v>97</v>
      </c>
      <c r="C84" s="55"/>
      <c r="D84" s="58"/>
      <c r="E84" s="15"/>
      <c r="F84" s="11">
        <f t="shared" si="10"/>
        <v>12627</v>
      </c>
      <c r="G84" s="11">
        <v>11004</v>
      </c>
      <c r="H84" s="29">
        <f t="shared" si="11"/>
        <v>114.74918211559432</v>
      </c>
      <c r="I84" s="16">
        <v>7219</v>
      </c>
      <c r="J84" s="16">
        <v>7993</v>
      </c>
      <c r="K84" s="30">
        <f t="shared" si="8"/>
        <v>90.31652696109096</v>
      </c>
      <c r="L84" s="16">
        <v>5408</v>
      </c>
      <c r="M84" s="16">
        <v>3011</v>
      </c>
      <c r="N84" s="31">
        <f t="shared" si="9"/>
        <v>179.60810362005978</v>
      </c>
      <c r="P84" s="18"/>
      <c r="Q84" s="18"/>
      <c r="R84" s="18"/>
      <c r="S84" s="18"/>
      <c r="T84" s="18"/>
      <c r="U84" s="18"/>
      <c r="V84" s="18"/>
      <c r="W84" s="18"/>
      <c r="X84" s="18"/>
    </row>
    <row r="85" spans="1:24" s="3" customFormat="1" ht="9.75" customHeight="1">
      <c r="A85" s="12" t="s">
        <v>98</v>
      </c>
      <c r="B85" s="55" t="s">
        <v>99</v>
      </c>
      <c r="C85" s="55"/>
      <c r="D85" s="58"/>
      <c r="E85" s="15"/>
      <c r="F85" s="11">
        <f t="shared" si="10"/>
        <v>0</v>
      </c>
      <c r="G85" s="11">
        <v>0</v>
      </c>
      <c r="H85" s="29">
        <f t="shared" si="11"/>
        <v>0</v>
      </c>
      <c r="I85" s="16">
        <v>0</v>
      </c>
      <c r="J85" s="16">
        <v>0</v>
      </c>
      <c r="K85" s="30">
        <f t="shared" si="8"/>
        <v>0</v>
      </c>
      <c r="L85" s="16">
        <v>0</v>
      </c>
      <c r="M85" s="16">
        <v>0</v>
      </c>
      <c r="N85" s="31">
        <f t="shared" si="9"/>
        <v>0</v>
      </c>
      <c r="P85" s="18"/>
      <c r="Q85" s="18"/>
      <c r="R85" s="18"/>
      <c r="S85" s="18"/>
      <c r="T85" s="18"/>
      <c r="U85" s="18"/>
      <c r="V85" s="18"/>
      <c r="W85" s="18"/>
      <c r="X85" s="18"/>
    </row>
    <row r="86" spans="1:24" s="3" customFormat="1" ht="9.75" customHeight="1">
      <c r="A86" s="12" t="s">
        <v>100</v>
      </c>
      <c r="B86" s="55" t="s">
        <v>101</v>
      </c>
      <c r="C86" s="55"/>
      <c r="D86" s="58"/>
      <c r="E86" s="15"/>
      <c r="F86" s="11">
        <f t="shared" si="10"/>
        <v>0</v>
      </c>
      <c r="G86" s="11">
        <v>0</v>
      </c>
      <c r="H86" s="29">
        <f t="shared" si="11"/>
        <v>0</v>
      </c>
      <c r="I86" s="16">
        <v>0</v>
      </c>
      <c r="J86" s="16">
        <v>0</v>
      </c>
      <c r="K86" s="30">
        <f t="shared" si="8"/>
        <v>0</v>
      </c>
      <c r="L86" s="16">
        <v>0</v>
      </c>
      <c r="M86" s="16">
        <v>0</v>
      </c>
      <c r="N86" s="31">
        <f t="shared" si="9"/>
        <v>0</v>
      </c>
      <c r="P86" s="18"/>
      <c r="Q86" s="18"/>
      <c r="R86" s="18"/>
      <c r="S86" s="18"/>
      <c r="T86" s="18"/>
      <c r="U86" s="18"/>
      <c r="V86" s="18"/>
      <c r="W86" s="18"/>
      <c r="X86" s="18"/>
    </row>
    <row r="87" spans="1:24" s="3" customFormat="1" ht="9.75" customHeight="1">
      <c r="A87" s="19" t="s">
        <v>102</v>
      </c>
      <c r="B87" s="59" t="s">
        <v>103</v>
      </c>
      <c r="C87" s="59"/>
      <c r="D87" s="60"/>
      <c r="E87" s="21"/>
      <c r="F87" s="33">
        <f t="shared" si="10"/>
        <v>0</v>
      </c>
      <c r="G87" s="33">
        <v>63</v>
      </c>
      <c r="H87" s="34">
        <f t="shared" si="11"/>
        <v>0</v>
      </c>
      <c r="I87" s="22">
        <v>0</v>
      </c>
      <c r="J87" s="22">
        <v>0</v>
      </c>
      <c r="K87" s="35">
        <f t="shared" si="8"/>
        <v>0</v>
      </c>
      <c r="L87" s="22">
        <v>0</v>
      </c>
      <c r="M87" s="22">
        <v>63</v>
      </c>
      <c r="N87" s="36">
        <f t="shared" si="9"/>
        <v>0</v>
      </c>
      <c r="P87" s="18"/>
      <c r="Q87" s="18"/>
      <c r="R87" s="18"/>
      <c r="S87" s="18"/>
      <c r="T87" s="18"/>
      <c r="U87" s="18"/>
      <c r="V87" s="18"/>
      <c r="W87" s="18"/>
      <c r="X87" s="18"/>
    </row>
    <row r="88" spans="1:24" s="3" customFormat="1" ht="11.25" customHeight="1">
      <c r="A88" s="12"/>
      <c r="B88" s="13"/>
      <c r="C88" s="13"/>
      <c r="D88" s="13"/>
      <c r="E88" s="13"/>
      <c r="F88" s="40"/>
      <c r="G88" s="40"/>
      <c r="H88" s="41"/>
      <c r="I88" s="40"/>
      <c r="J88" s="40"/>
      <c r="K88" s="41"/>
      <c r="L88" s="67" t="s">
        <v>280</v>
      </c>
      <c r="M88" s="67"/>
      <c r="N88" s="67"/>
      <c r="P88" s="18"/>
      <c r="Q88" s="18"/>
      <c r="R88" s="18"/>
      <c r="S88" s="18"/>
      <c r="T88" s="18"/>
      <c r="U88" s="18"/>
      <c r="V88" s="18"/>
      <c r="W88" s="18"/>
      <c r="X88" s="18"/>
    </row>
    <row r="89" spans="1:24" s="3" customFormat="1" ht="11.25" customHeight="1">
      <c r="A89" s="19"/>
      <c r="B89" s="20"/>
      <c r="C89" s="20"/>
      <c r="D89" s="20"/>
      <c r="E89" s="20"/>
      <c r="F89" s="42"/>
      <c r="G89" s="42"/>
      <c r="H89" s="43"/>
      <c r="I89" s="42"/>
      <c r="J89" s="42"/>
      <c r="K89" s="43"/>
      <c r="L89" s="68"/>
      <c r="M89" s="68"/>
      <c r="N89" s="68"/>
      <c r="P89" s="18"/>
      <c r="Q89" s="18"/>
      <c r="R89" s="18"/>
      <c r="S89" s="18"/>
      <c r="T89" s="18"/>
      <c r="U89" s="18"/>
      <c r="V89" s="18"/>
      <c r="W89" s="18"/>
      <c r="X89" s="18"/>
    </row>
    <row r="90" spans="1:24" ht="23.25" customHeight="1">
      <c r="A90" s="72"/>
      <c r="B90" s="72"/>
      <c r="C90" s="72"/>
      <c r="D90" s="72"/>
      <c r="E90" s="73"/>
      <c r="F90" s="76" t="s">
        <v>300</v>
      </c>
      <c r="G90" s="77"/>
      <c r="H90" s="78"/>
      <c r="I90" s="76" t="s">
        <v>301</v>
      </c>
      <c r="J90" s="77"/>
      <c r="K90" s="78"/>
      <c r="L90" s="76" t="s">
        <v>302</v>
      </c>
      <c r="M90" s="77"/>
      <c r="N90" s="77"/>
      <c r="P90" s="18"/>
      <c r="Q90" s="18"/>
      <c r="R90" s="18"/>
      <c r="S90" s="18"/>
      <c r="T90" s="18"/>
      <c r="U90" s="18"/>
      <c r="V90" s="18"/>
      <c r="W90" s="18"/>
      <c r="X90" s="18"/>
    </row>
    <row r="91" spans="1:24" ht="23.25" customHeight="1">
      <c r="A91" s="74"/>
      <c r="B91" s="74"/>
      <c r="C91" s="74"/>
      <c r="D91" s="74"/>
      <c r="E91" s="75"/>
      <c r="F91" s="2" t="s">
        <v>304</v>
      </c>
      <c r="G91" s="2" t="s">
        <v>284</v>
      </c>
      <c r="H91" s="4" t="s">
        <v>285</v>
      </c>
      <c r="I91" s="2" t="s">
        <v>304</v>
      </c>
      <c r="J91" s="2" t="s">
        <v>284</v>
      </c>
      <c r="K91" s="4" t="s">
        <v>285</v>
      </c>
      <c r="L91" s="2" t="s">
        <v>304</v>
      </c>
      <c r="M91" s="2" t="s">
        <v>284</v>
      </c>
      <c r="N91" s="5" t="s">
        <v>285</v>
      </c>
      <c r="P91" s="18"/>
      <c r="Q91" s="18"/>
      <c r="R91" s="18"/>
      <c r="S91" s="18"/>
      <c r="T91" s="18"/>
      <c r="U91" s="18"/>
      <c r="V91" s="18"/>
      <c r="W91" s="18"/>
      <c r="X91" s="18"/>
    </row>
    <row r="92" spans="2:14" s="18" customFormat="1" ht="9.75" customHeight="1">
      <c r="B92" s="63" t="s">
        <v>286</v>
      </c>
      <c r="C92" s="63"/>
      <c r="D92" s="25"/>
      <c r="E92" s="26"/>
      <c r="F92" s="11">
        <f>SUM(I92,L92)</f>
        <v>15329700</v>
      </c>
      <c r="G92" s="11">
        <v>16670781</v>
      </c>
      <c r="H92" s="29">
        <f>IF(G92=0,IF(F92=0,0,"*"),IF(F92&gt;=G92*10,"******",F92/G92*100))</f>
        <v>91.95549986530325</v>
      </c>
      <c r="I92" s="27">
        <f>SUM(I93:I97,I101,I107:I109,I113:I115,I126:I127)</f>
        <v>8804142</v>
      </c>
      <c r="J92" s="11">
        <v>9910651</v>
      </c>
      <c r="K92" s="29">
        <f>IF(J92=0,IF(I92=0,0,"*"),IF(I92&gt;=J92*10,"******",I92/J92*100))</f>
        <v>88.83515321041978</v>
      </c>
      <c r="L92" s="27">
        <f>SUM(L93:L97,L101,L107:L109,L113:L115,L126:L127)</f>
        <v>6525558</v>
      </c>
      <c r="M92" s="11">
        <v>6760130</v>
      </c>
      <c r="N92" s="46">
        <f>IF(M92=0,IF(L92=0,0,"*"),IF(L92&gt;=M92*10,"******",L92/M92*100))</f>
        <v>96.53006672948598</v>
      </c>
    </row>
    <row r="93" spans="1:24" s="3" customFormat="1" ht="9.75" customHeight="1">
      <c r="A93" s="12" t="s">
        <v>104</v>
      </c>
      <c r="B93" s="55" t="s">
        <v>105</v>
      </c>
      <c r="C93" s="55"/>
      <c r="D93" s="56"/>
      <c r="E93" s="15"/>
      <c r="F93" s="11">
        <f>SUM(I93,L93)</f>
        <v>0</v>
      </c>
      <c r="G93" s="11">
        <v>0</v>
      </c>
      <c r="H93" s="29">
        <f>IF(G93=0,IF(F93=0,0,"*"),IF(F93&gt;=G93*10,"******",F93/G93*100))</f>
        <v>0</v>
      </c>
      <c r="I93" s="16">
        <v>0</v>
      </c>
      <c r="J93" s="16">
        <v>0</v>
      </c>
      <c r="K93" s="30">
        <f>IF(J93=0,IF(I93=0,0,"*"),IF(I93&gt;=J93*10,"******",I93/J93*100))</f>
        <v>0</v>
      </c>
      <c r="L93" s="16">
        <v>0</v>
      </c>
      <c r="M93" s="16">
        <v>0</v>
      </c>
      <c r="N93" s="31">
        <f>IF(M93=0,IF(L93=0,0,"*"),IF(L93&gt;=M93*10,"******",L93/M93*100))</f>
        <v>0</v>
      </c>
      <c r="P93" s="18"/>
      <c r="Q93" s="18"/>
      <c r="R93" s="18"/>
      <c r="S93" s="18"/>
      <c r="T93" s="18"/>
      <c r="U93" s="18"/>
      <c r="V93" s="18"/>
      <c r="W93" s="18"/>
      <c r="X93" s="18"/>
    </row>
    <row r="94" spans="1:24" s="3" customFormat="1" ht="9.75" customHeight="1">
      <c r="A94" s="12" t="s">
        <v>106</v>
      </c>
      <c r="B94" s="55" t="s">
        <v>107</v>
      </c>
      <c r="C94" s="55"/>
      <c r="D94" s="56"/>
      <c r="E94" s="15"/>
      <c r="F94" s="11">
        <f aca="true" t="shared" si="12" ref="F94:F109">SUM(I94,L94)</f>
        <v>851911</v>
      </c>
      <c r="G94" s="11">
        <v>952023</v>
      </c>
      <c r="H94" s="29">
        <f aca="true" t="shared" si="13" ref="H94:H157">IF(G94=0,IF(F94=0,0,"*"),IF(F94&gt;=G94*10,"******",F94/G94*100))</f>
        <v>89.4842876695206</v>
      </c>
      <c r="I94" s="16">
        <v>23563</v>
      </c>
      <c r="J94" s="16">
        <v>60918</v>
      </c>
      <c r="K94" s="30">
        <f aca="true" t="shared" si="14" ref="K94:K131">IF(J94=0,IF(I94=0,0,"*"),IF(I94&gt;=J94*10,"******",I94/J94*100))</f>
        <v>38.67986473620276</v>
      </c>
      <c r="L94" s="16">
        <v>828348</v>
      </c>
      <c r="M94" s="16">
        <v>891105</v>
      </c>
      <c r="N94" s="31">
        <f aca="true" t="shared" si="15" ref="N94:N131">IF(M94=0,IF(L94=0,0,"*"),IF(L94&gt;=M94*10,"******",L94/M94*100))</f>
        <v>92.95739559311193</v>
      </c>
      <c r="P94" s="18"/>
      <c r="Q94" s="18"/>
      <c r="R94" s="18"/>
      <c r="S94" s="18"/>
      <c r="T94" s="18"/>
      <c r="U94" s="18"/>
      <c r="V94" s="18"/>
      <c r="W94" s="18"/>
      <c r="X94" s="18"/>
    </row>
    <row r="95" spans="1:24" s="3" customFormat="1" ht="9.75" customHeight="1">
      <c r="A95" s="12" t="s">
        <v>108</v>
      </c>
      <c r="B95" s="55" t="s">
        <v>109</v>
      </c>
      <c r="C95" s="55"/>
      <c r="D95" s="56"/>
      <c r="E95" s="15"/>
      <c r="F95" s="11">
        <f t="shared" si="12"/>
        <v>466</v>
      </c>
      <c r="G95" s="11">
        <v>22</v>
      </c>
      <c r="H95" s="29" t="str">
        <f t="shared" si="13"/>
        <v>******</v>
      </c>
      <c r="I95" s="16">
        <v>0</v>
      </c>
      <c r="J95" s="16">
        <v>0</v>
      </c>
      <c r="K95" s="30">
        <f t="shared" si="14"/>
        <v>0</v>
      </c>
      <c r="L95" s="16">
        <v>466</v>
      </c>
      <c r="M95" s="16">
        <v>22</v>
      </c>
      <c r="N95" s="31" t="str">
        <f t="shared" si="15"/>
        <v>******</v>
      </c>
      <c r="P95" s="18"/>
      <c r="Q95" s="18"/>
      <c r="R95" s="18"/>
      <c r="S95" s="18"/>
      <c r="T95" s="18"/>
      <c r="U95" s="18"/>
      <c r="V95" s="18"/>
      <c r="W95" s="18"/>
      <c r="X95" s="18"/>
    </row>
    <row r="96" spans="1:24" s="3" customFormat="1" ht="9.75" customHeight="1">
      <c r="A96" s="12" t="s">
        <v>110</v>
      </c>
      <c r="B96" s="55" t="s">
        <v>111</v>
      </c>
      <c r="C96" s="55"/>
      <c r="D96" s="56"/>
      <c r="E96" s="15"/>
      <c r="F96" s="11">
        <f t="shared" si="12"/>
        <v>49750</v>
      </c>
      <c r="G96" s="11">
        <v>30384</v>
      </c>
      <c r="H96" s="29">
        <f t="shared" si="13"/>
        <v>163.7374934175882</v>
      </c>
      <c r="I96" s="16">
        <v>3700</v>
      </c>
      <c r="J96" s="16">
        <v>0</v>
      </c>
      <c r="K96" s="30" t="str">
        <f t="shared" si="14"/>
        <v>*</v>
      </c>
      <c r="L96" s="16">
        <v>46050</v>
      </c>
      <c r="M96" s="16">
        <v>30384</v>
      </c>
      <c r="N96" s="31">
        <f t="shared" si="15"/>
        <v>151.56003159557662</v>
      </c>
      <c r="P96" s="18"/>
      <c r="Q96" s="18"/>
      <c r="R96" s="18"/>
      <c r="S96" s="18"/>
      <c r="T96" s="18"/>
      <c r="U96" s="18"/>
      <c r="V96" s="18"/>
      <c r="W96" s="18"/>
      <c r="X96" s="18"/>
    </row>
    <row r="97" spans="1:24" s="3" customFormat="1" ht="9.75" customHeight="1">
      <c r="A97" s="12" t="s">
        <v>112</v>
      </c>
      <c r="B97" s="55" t="s">
        <v>113</v>
      </c>
      <c r="C97" s="55"/>
      <c r="D97" s="56"/>
      <c r="E97" s="15"/>
      <c r="F97" s="11">
        <f t="shared" si="12"/>
        <v>1590571</v>
      </c>
      <c r="G97" s="11">
        <v>1719367</v>
      </c>
      <c r="H97" s="29">
        <f t="shared" si="13"/>
        <v>92.5091036410493</v>
      </c>
      <c r="I97" s="16">
        <v>1283047</v>
      </c>
      <c r="J97" s="16">
        <v>1457416</v>
      </c>
      <c r="K97" s="30">
        <f t="shared" si="14"/>
        <v>88.03574271175835</v>
      </c>
      <c r="L97" s="16">
        <v>307524</v>
      </c>
      <c r="M97" s="16">
        <v>261951</v>
      </c>
      <c r="N97" s="31">
        <f t="shared" si="15"/>
        <v>117.39752854541499</v>
      </c>
      <c r="P97" s="18"/>
      <c r="Q97" s="18"/>
      <c r="R97" s="18"/>
      <c r="S97" s="18"/>
      <c r="T97" s="18"/>
      <c r="U97" s="18"/>
      <c r="V97" s="18"/>
      <c r="W97" s="18"/>
      <c r="X97" s="18"/>
    </row>
    <row r="98" spans="1:24" s="3" customFormat="1" ht="9.75" customHeight="1">
      <c r="A98" s="17" t="s">
        <v>112</v>
      </c>
      <c r="B98" s="13"/>
      <c r="C98" s="55" t="s">
        <v>114</v>
      </c>
      <c r="D98" s="55"/>
      <c r="E98" s="15"/>
      <c r="F98" s="11">
        <f t="shared" si="12"/>
        <v>1505800</v>
      </c>
      <c r="G98" s="11">
        <v>1636517</v>
      </c>
      <c r="H98" s="29">
        <f t="shared" si="13"/>
        <v>92.01248749631075</v>
      </c>
      <c r="I98" s="16">
        <v>1198276</v>
      </c>
      <c r="J98" s="16">
        <v>1375941</v>
      </c>
      <c r="K98" s="30">
        <f t="shared" si="14"/>
        <v>87.08774576816883</v>
      </c>
      <c r="L98" s="16">
        <v>307524</v>
      </c>
      <c r="M98" s="16">
        <v>260576</v>
      </c>
      <c r="N98" s="31">
        <f t="shared" si="15"/>
        <v>118.01700847353555</v>
      </c>
      <c r="P98" s="18"/>
      <c r="Q98" s="18"/>
      <c r="R98" s="18"/>
      <c r="S98" s="18"/>
      <c r="T98" s="18"/>
      <c r="U98" s="18"/>
      <c r="V98" s="18"/>
      <c r="W98" s="18"/>
      <c r="X98" s="18"/>
    </row>
    <row r="99" spans="1:24" s="3" customFormat="1" ht="9.75" customHeight="1">
      <c r="A99" s="17" t="s">
        <v>115</v>
      </c>
      <c r="B99" s="13"/>
      <c r="C99" s="62" t="s">
        <v>116</v>
      </c>
      <c r="D99" s="62"/>
      <c r="E99" s="15"/>
      <c r="F99" s="11">
        <f t="shared" si="12"/>
        <v>31841</v>
      </c>
      <c r="G99" s="11">
        <v>33815</v>
      </c>
      <c r="H99" s="29">
        <f t="shared" si="13"/>
        <v>94.16235398491793</v>
      </c>
      <c r="I99" s="16">
        <v>31841</v>
      </c>
      <c r="J99" s="16">
        <v>32440</v>
      </c>
      <c r="K99" s="30">
        <f t="shared" si="14"/>
        <v>98.15351418002466</v>
      </c>
      <c r="L99" s="16">
        <v>0</v>
      </c>
      <c r="M99" s="16">
        <v>1375</v>
      </c>
      <c r="N99" s="31">
        <f t="shared" si="15"/>
        <v>0</v>
      </c>
      <c r="P99" s="18"/>
      <c r="Q99" s="18"/>
      <c r="R99" s="18"/>
      <c r="S99" s="18"/>
      <c r="T99" s="18"/>
      <c r="U99" s="18"/>
      <c r="V99" s="18"/>
      <c r="W99" s="18"/>
      <c r="X99" s="18"/>
    </row>
    <row r="100" spans="1:24" s="3" customFormat="1" ht="9.75" customHeight="1">
      <c r="A100" s="17" t="s">
        <v>117</v>
      </c>
      <c r="B100" s="13"/>
      <c r="C100" s="55" t="s">
        <v>118</v>
      </c>
      <c r="D100" s="55"/>
      <c r="E100" s="15"/>
      <c r="F100" s="11">
        <f t="shared" si="12"/>
        <v>52930</v>
      </c>
      <c r="G100" s="11">
        <v>49035</v>
      </c>
      <c r="H100" s="29">
        <f t="shared" si="13"/>
        <v>107.94330580197817</v>
      </c>
      <c r="I100" s="16">
        <v>52930</v>
      </c>
      <c r="J100" s="16">
        <v>49035</v>
      </c>
      <c r="K100" s="30">
        <f t="shared" si="14"/>
        <v>107.94330580197817</v>
      </c>
      <c r="L100" s="16">
        <v>0</v>
      </c>
      <c r="M100" s="16">
        <v>0</v>
      </c>
      <c r="N100" s="31">
        <f t="shared" si="15"/>
        <v>0</v>
      </c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s="3" customFormat="1" ht="9.75" customHeight="1">
      <c r="A101" s="12" t="s">
        <v>119</v>
      </c>
      <c r="B101" s="55" t="s">
        <v>120</v>
      </c>
      <c r="C101" s="55"/>
      <c r="D101" s="56"/>
      <c r="E101" s="15"/>
      <c r="F101" s="11">
        <f t="shared" si="12"/>
        <v>8172819</v>
      </c>
      <c r="G101" s="11">
        <v>8578836</v>
      </c>
      <c r="H101" s="29">
        <f t="shared" si="13"/>
        <v>95.2672250640996</v>
      </c>
      <c r="I101" s="16">
        <v>5458106</v>
      </c>
      <c r="J101" s="16">
        <v>5937726</v>
      </c>
      <c r="K101" s="30">
        <f t="shared" si="14"/>
        <v>91.92249692895899</v>
      </c>
      <c r="L101" s="16">
        <v>2714713</v>
      </c>
      <c r="M101" s="16">
        <v>2641110</v>
      </c>
      <c r="N101" s="31">
        <f t="shared" si="15"/>
        <v>102.78682069281477</v>
      </c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s="3" customFormat="1" ht="9.75" customHeight="1">
      <c r="A102" s="17" t="s">
        <v>121</v>
      </c>
      <c r="B102" s="13"/>
      <c r="C102" s="55" t="s">
        <v>122</v>
      </c>
      <c r="D102" s="55"/>
      <c r="E102" s="15"/>
      <c r="F102" s="11">
        <f t="shared" si="12"/>
        <v>984753</v>
      </c>
      <c r="G102" s="11">
        <v>952757</v>
      </c>
      <c r="H102" s="29">
        <f t="shared" si="13"/>
        <v>103.3582539934107</v>
      </c>
      <c r="I102" s="16">
        <v>119630</v>
      </c>
      <c r="J102" s="16">
        <v>154226</v>
      </c>
      <c r="K102" s="30">
        <f t="shared" si="14"/>
        <v>77.56798464590925</v>
      </c>
      <c r="L102" s="16">
        <v>865123</v>
      </c>
      <c r="M102" s="16">
        <v>798531</v>
      </c>
      <c r="N102" s="31">
        <f t="shared" si="15"/>
        <v>108.33931306361306</v>
      </c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s="3" customFormat="1" ht="9.75" customHeight="1">
      <c r="A103" s="17" t="s">
        <v>123</v>
      </c>
      <c r="B103" s="13"/>
      <c r="C103" s="55" t="s">
        <v>124</v>
      </c>
      <c r="D103" s="55"/>
      <c r="E103" s="15"/>
      <c r="F103" s="11">
        <f t="shared" si="12"/>
        <v>22698</v>
      </c>
      <c r="G103" s="11">
        <v>43027</v>
      </c>
      <c r="H103" s="29">
        <f t="shared" si="13"/>
        <v>52.75292258349409</v>
      </c>
      <c r="I103" s="16">
        <v>0</v>
      </c>
      <c r="J103" s="16">
        <v>35980</v>
      </c>
      <c r="K103" s="30">
        <f t="shared" si="14"/>
        <v>0</v>
      </c>
      <c r="L103" s="16">
        <v>22698</v>
      </c>
      <c r="M103" s="16">
        <v>7047</v>
      </c>
      <c r="N103" s="31">
        <f t="shared" si="15"/>
        <v>322.09450830140486</v>
      </c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s="3" customFormat="1" ht="9.75" customHeight="1">
      <c r="A104" s="17" t="s">
        <v>125</v>
      </c>
      <c r="B104" s="13"/>
      <c r="C104" s="55" t="s">
        <v>126</v>
      </c>
      <c r="D104" s="55"/>
      <c r="E104" s="15"/>
      <c r="F104" s="11">
        <f t="shared" si="12"/>
        <v>3850716</v>
      </c>
      <c r="G104" s="11">
        <v>4027730</v>
      </c>
      <c r="H104" s="29">
        <f t="shared" si="13"/>
        <v>95.60511752277337</v>
      </c>
      <c r="I104" s="16">
        <v>3174590</v>
      </c>
      <c r="J104" s="16">
        <v>3385131</v>
      </c>
      <c r="K104" s="30">
        <f t="shared" si="14"/>
        <v>93.78041795132891</v>
      </c>
      <c r="L104" s="16">
        <v>676126</v>
      </c>
      <c r="M104" s="16">
        <v>642599</v>
      </c>
      <c r="N104" s="31">
        <f t="shared" si="15"/>
        <v>105.21740618955211</v>
      </c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s="3" customFormat="1" ht="9.75" customHeight="1">
      <c r="A105" s="17" t="s">
        <v>127</v>
      </c>
      <c r="B105" s="13"/>
      <c r="C105" s="55" t="s">
        <v>128</v>
      </c>
      <c r="D105" s="55"/>
      <c r="E105" s="15"/>
      <c r="F105" s="11">
        <f t="shared" si="12"/>
        <v>328908</v>
      </c>
      <c r="G105" s="11">
        <v>314734</v>
      </c>
      <c r="H105" s="29">
        <f t="shared" si="13"/>
        <v>104.50348548297927</v>
      </c>
      <c r="I105" s="16">
        <v>104103</v>
      </c>
      <c r="J105" s="16">
        <v>97410</v>
      </c>
      <c r="K105" s="30">
        <f t="shared" si="14"/>
        <v>106.87095780720665</v>
      </c>
      <c r="L105" s="16">
        <v>224805</v>
      </c>
      <c r="M105" s="16">
        <v>217324</v>
      </c>
      <c r="N105" s="31">
        <f t="shared" si="15"/>
        <v>103.44232574405036</v>
      </c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s="3" customFormat="1" ht="9.75" customHeight="1">
      <c r="A106" s="17" t="s">
        <v>129</v>
      </c>
      <c r="B106" s="13"/>
      <c r="C106" s="55" t="s">
        <v>130</v>
      </c>
      <c r="D106" s="55"/>
      <c r="E106" s="15"/>
      <c r="F106" s="11">
        <f t="shared" si="12"/>
        <v>2985744</v>
      </c>
      <c r="G106" s="11">
        <v>3240588</v>
      </c>
      <c r="H106" s="29">
        <f t="shared" si="13"/>
        <v>92.13587163811012</v>
      </c>
      <c r="I106" s="16">
        <v>2059783</v>
      </c>
      <c r="J106" s="16">
        <v>2264979</v>
      </c>
      <c r="K106" s="30">
        <f t="shared" si="14"/>
        <v>90.94048995597753</v>
      </c>
      <c r="L106" s="16">
        <v>925961</v>
      </c>
      <c r="M106" s="16">
        <v>975609</v>
      </c>
      <c r="N106" s="31">
        <f t="shared" si="15"/>
        <v>94.91107605608394</v>
      </c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s="3" customFormat="1" ht="9.75" customHeight="1">
      <c r="A107" s="12" t="s">
        <v>121</v>
      </c>
      <c r="B107" s="55" t="s">
        <v>131</v>
      </c>
      <c r="C107" s="55"/>
      <c r="D107" s="56"/>
      <c r="E107" s="15"/>
      <c r="F107" s="11">
        <f t="shared" si="12"/>
        <v>0</v>
      </c>
      <c r="G107" s="11">
        <v>0</v>
      </c>
      <c r="H107" s="29">
        <f t="shared" si="13"/>
        <v>0</v>
      </c>
      <c r="I107" s="16">
        <v>0</v>
      </c>
      <c r="J107" s="16">
        <v>0</v>
      </c>
      <c r="K107" s="30">
        <f t="shared" si="14"/>
        <v>0</v>
      </c>
      <c r="L107" s="16">
        <v>0</v>
      </c>
      <c r="M107" s="16">
        <v>0</v>
      </c>
      <c r="N107" s="31">
        <f t="shared" si="15"/>
        <v>0</v>
      </c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s="3" customFormat="1" ht="9.75" customHeight="1">
      <c r="A108" s="12" t="s">
        <v>123</v>
      </c>
      <c r="B108" s="55" t="s">
        <v>132</v>
      </c>
      <c r="C108" s="55"/>
      <c r="D108" s="56"/>
      <c r="E108" s="15"/>
      <c r="F108" s="11">
        <f t="shared" si="12"/>
        <v>602378</v>
      </c>
      <c r="G108" s="11">
        <v>588177</v>
      </c>
      <c r="H108" s="29">
        <f t="shared" si="13"/>
        <v>102.41440926795846</v>
      </c>
      <c r="I108" s="16">
        <v>147414</v>
      </c>
      <c r="J108" s="16">
        <v>129696</v>
      </c>
      <c r="K108" s="30">
        <f t="shared" si="14"/>
        <v>113.66117690599555</v>
      </c>
      <c r="L108" s="16">
        <v>454964</v>
      </c>
      <c r="M108" s="16">
        <v>458481</v>
      </c>
      <c r="N108" s="31">
        <f t="shared" si="15"/>
        <v>99.2329016905826</v>
      </c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s="3" customFormat="1" ht="9.75" customHeight="1">
      <c r="A109" s="12" t="s">
        <v>125</v>
      </c>
      <c r="B109" s="55" t="s">
        <v>133</v>
      </c>
      <c r="C109" s="55"/>
      <c r="D109" s="56"/>
      <c r="E109" s="15"/>
      <c r="F109" s="11">
        <f t="shared" si="12"/>
        <v>789306</v>
      </c>
      <c r="G109" s="11">
        <v>911857</v>
      </c>
      <c r="H109" s="29">
        <f t="shared" si="13"/>
        <v>86.56028302683426</v>
      </c>
      <c r="I109" s="16">
        <v>26382</v>
      </c>
      <c r="J109" s="16">
        <v>17383</v>
      </c>
      <c r="K109" s="30">
        <f t="shared" si="14"/>
        <v>151.76896968302364</v>
      </c>
      <c r="L109" s="16">
        <v>762924</v>
      </c>
      <c r="M109" s="16">
        <v>894474</v>
      </c>
      <c r="N109" s="31">
        <f t="shared" si="15"/>
        <v>85.29303255321004</v>
      </c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s="3" customFormat="1" ht="9.75" customHeight="1">
      <c r="A110" s="17" t="s">
        <v>134</v>
      </c>
      <c r="B110" s="13"/>
      <c r="C110" s="55" t="s">
        <v>133</v>
      </c>
      <c r="D110" s="55"/>
      <c r="E110" s="15"/>
      <c r="F110" s="11">
        <f aca="true" t="shared" si="16" ref="F110:F136">SUM(I110,L110)</f>
        <v>789227</v>
      </c>
      <c r="G110" s="11">
        <v>911820</v>
      </c>
      <c r="H110" s="29">
        <f t="shared" si="13"/>
        <v>86.55513149525126</v>
      </c>
      <c r="I110" s="16">
        <v>26303</v>
      </c>
      <c r="J110" s="16">
        <v>17346</v>
      </c>
      <c r="K110" s="30">
        <f t="shared" si="14"/>
        <v>151.63726507552173</v>
      </c>
      <c r="L110" s="16">
        <v>762924</v>
      </c>
      <c r="M110" s="16">
        <v>894474</v>
      </c>
      <c r="N110" s="31">
        <f t="shared" si="15"/>
        <v>85.29303255321004</v>
      </c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s="3" customFormat="1" ht="9.75" customHeight="1">
      <c r="A111" s="17" t="s">
        <v>135</v>
      </c>
      <c r="B111" s="13"/>
      <c r="C111" s="55" t="s">
        <v>287</v>
      </c>
      <c r="D111" s="55"/>
      <c r="E111" s="15"/>
      <c r="F111" s="11">
        <f t="shared" si="16"/>
        <v>0</v>
      </c>
      <c r="G111" s="11">
        <v>0</v>
      </c>
      <c r="H111" s="29">
        <f t="shared" si="13"/>
        <v>0</v>
      </c>
      <c r="I111" s="16">
        <v>0</v>
      </c>
      <c r="J111" s="16">
        <v>0</v>
      </c>
      <c r="K111" s="30">
        <f t="shared" si="14"/>
        <v>0</v>
      </c>
      <c r="L111" s="16">
        <v>0</v>
      </c>
      <c r="M111" s="16">
        <v>0</v>
      </c>
      <c r="N111" s="31">
        <f t="shared" si="15"/>
        <v>0</v>
      </c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s="3" customFormat="1" ht="9.75" customHeight="1">
      <c r="A112" s="17" t="s">
        <v>136</v>
      </c>
      <c r="B112" s="13"/>
      <c r="C112" s="55" t="s">
        <v>288</v>
      </c>
      <c r="D112" s="55"/>
      <c r="E112" s="15"/>
      <c r="F112" s="11">
        <f t="shared" si="16"/>
        <v>79</v>
      </c>
      <c r="G112" s="11">
        <v>37</v>
      </c>
      <c r="H112" s="29">
        <f t="shared" si="13"/>
        <v>213.51351351351352</v>
      </c>
      <c r="I112" s="16">
        <v>79</v>
      </c>
      <c r="J112" s="16">
        <v>37</v>
      </c>
      <c r="K112" s="30">
        <f t="shared" si="14"/>
        <v>213.51351351351352</v>
      </c>
      <c r="L112" s="16">
        <v>0</v>
      </c>
      <c r="M112" s="16">
        <v>0</v>
      </c>
      <c r="N112" s="31">
        <f t="shared" si="15"/>
        <v>0</v>
      </c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s="3" customFormat="1" ht="9.75" customHeight="1">
      <c r="A113" s="12" t="s">
        <v>137</v>
      </c>
      <c r="B113" s="55" t="s">
        <v>138</v>
      </c>
      <c r="C113" s="55"/>
      <c r="D113" s="56"/>
      <c r="E113" s="15"/>
      <c r="F113" s="11">
        <f t="shared" si="16"/>
        <v>630685</v>
      </c>
      <c r="G113" s="11">
        <v>737557</v>
      </c>
      <c r="H113" s="29">
        <f t="shared" si="13"/>
        <v>85.5100012609195</v>
      </c>
      <c r="I113" s="16">
        <v>600953</v>
      </c>
      <c r="J113" s="16">
        <v>712152</v>
      </c>
      <c r="K113" s="30">
        <f t="shared" si="14"/>
        <v>84.38549635471078</v>
      </c>
      <c r="L113" s="16">
        <v>29732</v>
      </c>
      <c r="M113" s="16">
        <v>25405</v>
      </c>
      <c r="N113" s="31">
        <f t="shared" si="15"/>
        <v>117.0320802991537</v>
      </c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s="3" customFormat="1" ht="9.75" customHeight="1">
      <c r="A114" s="12" t="s">
        <v>139</v>
      </c>
      <c r="B114" s="55" t="s">
        <v>140</v>
      </c>
      <c r="C114" s="55"/>
      <c r="D114" s="56"/>
      <c r="E114" s="15"/>
      <c r="F114" s="11">
        <f t="shared" si="16"/>
        <v>54555</v>
      </c>
      <c r="G114" s="11">
        <v>51969</v>
      </c>
      <c r="H114" s="29">
        <f t="shared" si="13"/>
        <v>104.97604341049471</v>
      </c>
      <c r="I114" s="16">
        <v>60</v>
      </c>
      <c r="J114" s="16">
        <v>1500</v>
      </c>
      <c r="K114" s="30">
        <f t="shared" si="14"/>
        <v>4</v>
      </c>
      <c r="L114" s="16">
        <v>54495</v>
      </c>
      <c r="M114" s="16">
        <v>50469</v>
      </c>
      <c r="N114" s="31">
        <f t="shared" si="15"/>
        <v>107.97717410687748</v>
      </c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 s="3" customFormat="1" ht="9.75" customHeight="1">
      <c r="A115" s="12" t="s">
        <v>141</v>
      </c>
      <c r="B115" s="55" t="s">
        <v>142</v>
      </c>
      <c r="C115" s="55"/>
      <c r="D115" s="56"/>
      <c r="E115" s="15"/>
      <c r="F115" s="11">
        <f t="shared" si="16"/>
        <v>2441401</v>
      </c>
      <c r="G115" s="11">
        <v>2923993</v>
      </c>
      <c r="H115" s="29">
        <f t="shared" si="13"/>
        <v>83.49544612452902</v>
      </c>
      <c r="I115" s="16">
        <v>1212685</v>
      </c>
      <c r="J115" s="16">
        <v>1518786</v>
      </c>
      <c r="K115" s="30">
        <f t="shared" si="14"/>
        <v>79.8456793781349</v>
      </c>
      <c r="L115" s="16">
        <v>1228716</v>
      </c>
      <c r="M115" s="16">
        <v>1405207</v>
      </c>
      <c r="N115" s="31">
        <f t="shared" si="15"/>
        <v>87.44021343474662</v>
      </c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s="3" customFormat="1" ht="9.75" customHeight="1">
      <c r="A116" s="17" t="s">
        <v>143</v>
      </c>
      <c r="B116" s="13"/>
      <c r="C116" s="55" t="s">
        <v>144</v>
      </c>
      <c r="D116" s="55"/>
      <c r="E116" s="15"/>
      <c r="F116" s="11">
        <f t="shared" si="16"/>
        <v>171804</v>
      </c>
      <c r="G116" s="11">
        <v>192906</v>
      </c>
      <c r="H116" s="29">
        <f t="shared" si="13"/>
        <v>89.06099343721813</v>
      </c>
      <c r="I116" s="16">
        <v>53543</v>
      </c>
      <c r="J116" s="16">
        <v>57521</v>
      </c>
      <c r="K116" s="30">
        <f t="shared" si="14"/>
        <v>93.08426487717529</v>
      </c>
      <c r="L116" s="16">
        <v>118261</v>
      </c>
      <c r="M116" s="16">
        <v>135385</v>
      </c>
      <c r="N116" s="31">
        <f t="shared" si="15"/>
        <v>87.35162684196919</v>
      </c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 s="3" customFormat="1" ht="9.75" customHeight="1">
      <c r="A117" s="17" t="s">
        <v>141</v>
      </c>
      <c r="B117" s="13"/>
      <c r="C117" s="55" t="s">
        <v>145</v>
      </c>
      <c r="D117" s="55"/>
      <c r="E117" s="15"/>
      <c r="F117" s="11">
        <f t="shared" si="16"/>
        <v>33535</v>
      </c>
      <c r="G117" s="11">
        <v>42895</v>
      </c>
      <c r="H117" s="29">
        <f t="shared" si="13"/>
        <v>78.17927497377318</v>
      </c>
      <c r="I117" s="16">
        <v>0</v>
      </c>
      <c r="J117" s="16">
        <v>0</v>
      </c>
      <c r="K117" s="30">
        <f t="shared" si="14"/>
        <v>0</v>
      </c>
      <c r="L117" s="16">
        <v>33535</v>
      </c>
      <c r="M117" s="16">
        <v>42895</v>
      </c>
      <c r="N117" s="31">
        <f t="shared" si="15"/>
        <v>78.17927497377318</v>
      </c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s="3" customFormat="1" ht="9.75" customHeight="1">
      <c r="A118" s="17" t="s">
        <v>146</v>
      </c>
      <c r="B118" s="13"/>
      <c r="C118" s="55" t="s">
        <v>147</v>
      </c>
      <c r="D118" s="55"/>
      <c r="E118" s="15"/>
      <c r="F118" s="11">
        <f t="shared" si="16"/>
        <v>118145</v>
      </c>
      <c r="G118" s="11">
        <v>128442</v>
      </c>
      <c r="H118" s="29">
        <f t="shared" si="13"/>
        <v>91.98315192849691</v>
      </c>
      <c r="I118" s="16">
        <v>75751</v>
      </c>
      <c r="J118" s="16">
        <v>84260</v>
      </c>
      <c r="K118" s="30">
        <f t="shared" si="14"/>
        <v>89.90149537146927</v>
      </c>
      <c r="L118" s="16">
        <v>42394</v>
      </c>
      <c r="M118" s="16">
        <v>44182</v>
      </c>
      <c r="N118" s="31">
        <f t="shared" si="15"/>
        <v>95.9531030736499</v>
      </c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s="3" customFormat="1" ht="9.75" customHeight="1">
      <c r="A119" s="17" t="s">
        <v>148</v>
      </c>
      <c r="B119" s="13"/>
      <c r="C119" s="55" t="s">
        <v>149</v>
      </c>
      <c r="D119" s="55"/>
      <c r="E119" s="15"/>
      <c r="F119" s="11">
        <f t="shared" si="16"/>
        <v>3305</v>
      </c>
      <c r="G119" s="11">
        <v>2233</v>
      </c>
      <c r="H119" s="29">
        <f t="shared" si="13"/>
        <v>148.00716524854457</v>
      </c>
      <c r="I119" s="16">
        <v>955</v>
      </c>
      <c r="J119" s="16">
        <v>1002</v>
      </c>
      <c r="K119" s="30">
        <f t="shared" si="14"/>
        <v>95.30938123752495</v>
      </c>
      <c r="L119" s="16">
        <v>2350</v>
      </c>
      <c r="M119" s="16">
        <v>1231</v>
      </c>
      <c r="N119" s="31">
        <f t="shared" si="15"/>
        <v>190.9017059301381</v>
      </c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3" customFormat="1" ht="9.75" customHeight="1">
      <c r="A120" s="17" t="s">
        <v>150</v>
      </c>
      <c r="B120" s="13"/>
      <c r="C120" s="55" t="s">
        <v>151</v>
      </c>
      <c r="D120" s="55"/>
      <c r="E120" s="15"/>
      <c r="F120" s="11">
        <f t="shared" si="16"/>
        <v>69574</v>
      </c>
      <c r="G120" s="11">
        <v>89123</v>
      </c>
      <c r="H120" s="29">
        <f t="shared" si="13"/>
        <v>78.06514592192812</v>
      </c>
      <c r="I120" s="16">
        <v>43538</v>
      </c>
      <c r="J120" s="16">
        <v>45775</v>
      </c>
      <c r="K120" s="30">
        <f t="shared" si="14"/>
        <v>95.11305297651556</v>
      </c>
      <c r="L120" s="16">
        <v>26036</v>
      </c>
      <c r="M120" s="16">
        <v>43348</v>
      </c>
      <c r="N120" s="31">
        <f t="shared" si="15"/>
        <v>60.062747992986985</v>
      </c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3" customFormat="1" ht="9.75" customHeight="1">
      <c r="A121" s="17" t="s">
        <v>152</v>
      </c>
      <c r="B121" s="13"/>
      <c r="C121" s="55" t="s">
        <v>153</v>
      </c>
      <c r="D121" s="55"/>
      <c r="E121" s="15"/>
      <c r="F121" s="11">
        <f t="shared" si="16"/>
        <v>17251</v>
      </c>
      <c r="G121" s="11">
        <v>14062</v>
      </c>
      <c r="H121" s="29">
        <f t="shared" si="13"/>
        <v>122.67813966718816</v>
      </c>
      <c r="I121" s="16">
        <v>16935</v>
      </c>
      <c r="J121" s="16">
        <v>14062</v>
      </c>
      <c r="K121" s="30">
        <f t="shared" si="14"/>
        <v>120.4309486559522</v>
      </c>
      <c r="L121" s="16">
        <v>316</v>
      </c>
      <c r="M121" s="16">
        <v>0</v>
      </c>
      <c r="N121" s="31" t="str">
        <f t="shared" si="15"/>
        <v>*</v>
      </c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3" customFormat="1" ht="9.75" customHeight="1">
      <c r="A122" s="17" t="s">
        <v>154</v>
      </c>
      <c r="B122" s="13"/>
      <c r="C122" s="55" t="s">
        <v>155</v>
      </c>
      <c r="D122" s="55"/>
      <c r="E122" s="15"/>
      <c r="F122" s="11">
        <f t="shared" si="16"/>
        <v>234161</v>
      </c>
      <c r="G122" s="11">
        <v>248954</v>
      </c>
      <c r="H122" s="29">
        <f t="shared" si="13"/>
        <v>94.05793841432553</v>
      </c>
      <c r="I122" s="16">
        <v>87298</v>
      </c>
      <c r="J122" s="16">
        <v>103830</v>
      </c>
      <c r="K122" s="30">
        <f t="shared" si="14"/>
        <v>84.07781951266493</v>
      </c>
      <c r="L122" s="16">
        <v>146863</v>
      </c>
      <c r="M122" s="16">
        <v>145124</v>
      </c>
      <c r="N122" s="31">
        <f t="shared" si="15"/>
        <v>101.19828560403516</v>
      </c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3" customFormat="1" ht="9.75" customHeight="1">
      <c r="A123" s="17" t="s">
        <v>156</v>
      </c>
      <c r="B123" s="13"/>
      <c r="C123" s="55" t="s">
        <v>157</v>
      </c>
      <c r="D123" s="55"/>
      <c r="E123" s="15"/>
      <c r="F123" s="11">
        <f t="shared" si="16"/>
        <v>420380</v>
      </c>
      <c r="G123" s="11">
        <v>438353</v>
      </c>
      <c r="H123" s="29">
        <f t="shared" si="13"/>
        <v>95.89987977725714</v>
      </c>
      <c r="I123" s="16">
        <v>253475</v>
      </c>
      <c r="J123" s="16">
        <v>260810</v>
      </c>
      <c r="K123" s="30">
        <f t="shared" si="14"/>
        <v>97.18760783712281</v>
      </c>
      <c r="L123" s="16">
        <v>166905</v>
      </c>
      <c r="M123" s="16">
        <v>177543</v>
      </c>
      <c r="N123" s="31">
        <f t="shared" si="15"/>
        <v>94.00821209509809</v>
      </c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3" customFormat="1" ht="9.75" customHeight="1">
      <c r="A124" s="17" t="s">
        <v>158</v>
      </c>
      <c r="B124" s="13"/>
      <c r="C124" s="55" t="s">
        <v>159</v>
      </c>
      <c r="D124" s="55"/>
      <c r="E124" s="15"/>
      <c r="F124" s="11">
        <f t="shared" si="16"/>
        <v>273436</v>
      </c>
      <c r="G124" s="11">
        <v>277083</v>
      </c>
      <c r="H124" s="29">
        <f t="shared" si="13"/>
        <v>98.68378789027115</v>
      </c>
      <c r="I124" s="16">
        <v>84002</v>
      </c>
      <c r="J124" s="16">
        <v>102494</v>
      </c>
      <c r="K124" s="30">
        <f t="shared" si="14"/>
        <v>81.95796827131345</v>
      </c>
      <c r="L124" s="16">
        <v>189434</v>
      </c>
      <c r="M124" s="16">
        <v>174589</v>
      </c>
      <c r="N124" s="31">
        <f t="shared" si="15"/>
        <v>108.50282663856257</v>
      </c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3" customFormat="1" ht="9.75" customHeight="1">
      <c r="A125" s="17" t="s">
        <v>160</v>
      </c>
      <c r="B125" s="13"/>
      <c r="C125" s="55" t="s">
        <v>161</v>
      </c>
      <c r="D125" s="55"/>
      <c r="E125" s="15"/>
      <c r="F125" s="11">
        <f t="shared" si="16"/>
        <v>1099810</v>
      </c>
      <c r="G125" s="11">
        <v>1489942</v>
      </c>
      <c r="H125" s="29">
        <f t="shared" si="13"/>
        <v>73.81562503775315</v>
      </c>
      <c r="I125" s="16">
        <v>597188</v>
      </c>
      <c r="J125" s="16">
        <v>849032</v>
      </c>
      <c r="K125" s="30">
        <f t="shared" si="14"/>
        <v>70.33751378039933</v>
      </c>
      <c r="L125" s="16">
        <v>502622</v>
      </c>
      <c r="M125" s="16">
        <v>640910</v>
      </c>
      <c r="N125" s="31">
        <f t="shared" si="15"/>
        <v>78.4231795415893</v>
      </c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3" customFormat="1" ht="9.75" customHeight="1">
      <c r="A126" s="12" t="s">
        <v>162</v>
      </c>
      <c r="B126" s="55" t="s">
        <v>163</v>
      </c>
      <c r="C126" s="55"/>
      <c r="D126" s="56"/>
      <c r="E126" s="15"/>
      <c r="F126" s="11">
        <f t="shared" si="16"/>
        <v>418</v>
      </c>
      <c r="G126" s="11">
        <v>2187</v>
      </c>
      <c r="H126" s="29">
        <f t="shared" si="13"/>
        <v>19.11294010059442</v>
      </c>
      <c r="I126" s="16">
        <v>418</v>
      </c>
      <c r="J126" s="16">
        <v>2187</v>
      </c>
      <c r="K126" s="30">
        <f t="shared" si="14"/>
        <v>19.11294010059442</v>
      </c>
      <c r="L126" s="16">
        <v>0</v>
      </c>
      <c r="M126" s="16">
        <v>0</v>
      </c>
      <c r="N126" s="31">
        <f t="shared" si="15"/>
        <v>0</v>
      </c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3" customFormat="1" ht="19.5" customHeight="1">
      <c r="A127" s="12" t="s">
        <v>164</v>
      </c>
      <c r="B127" s="61" t="s">
        <v>289</v>
      </c>
      <c r="C127" s="61"/>
      <c r="D127" s="56"/>
      <c r="E127" s="28"/>
      <c r="F127" s="11">
        <f t="shared" si="16"/>
        <v>145440</v>
      </c>
      <c r="G127" s="11">
        <v>174409</v>
      </c>
      <c r="H127" s="29">
        <f t="shared" si="13"/>
        <v>83.39019201990723</v>
      </c>
      <c r="I127" s="16">
        <v>47814</v>
      </c>
      <c r="J127" s="16">
        <v>72887</v>
      </c>
      <c r="K127" s="30">
        <f t="shared" si="14"/>
        <v>65.60017561430708</v>
      </c>
      <c r="L127" s="16">
        <v>97626</v>
      </c>
      <c r="M127" s="16">
        <v>101522</v>
      </c>
      <c r="N127" s="31">
        <f t="shared" si="15"/>
        <v>96.16240814798763</v>
      </c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3" customFormat="1" ht="9.75" customHeight="1">
      <c r="A128" s="17" t="s">
        <v>164</v>
      </c>
      <c r="B128" s="13"/>
      <c r="C128" s="55" t="s">
        <v>165</v>
      </c>
      <c r="D128" s="55"/>
      <c r="E128" s="15"/>
      <c r="F128" s="11">
        <f t="shared" si="16"/>
        <v>5683</v>
      </c>
      <c r="G128" s="11">
        <v>5413</v>
      </c>
      <c r="H128" s="29">
        <f t="shared" si="13"/>
        <v>104.98799187142065</v>
      </c>
      <c r="I128" s="16">
        <v>4068</v>
      </c>
      <c r="J128" s="16">
        <v>5293</v>
      </c>
      <c r="K128" s="30">
        <f t="shared" si="14"/>
        <v>76.85622520309843</v>
      </c>
      <c r="L128" s="16">
        <v>1615</v>
      </c>
      <c r="M128" s="16">
        <v>120</v>
      </c>
      <c r="N128" s="31" t="str">
        <f t="shared" si="15"/>
        <v>******</v>
      </c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3" customFormat="1" ht="9.75" customHeight="1">
      <c r="A129" s="17" t="s">
        <v>166</v>
      </c>
      <c r="B129" s="13"/>
      <c r="C129" s="55" t="s">
        <v>167</v>
      </c>
      <c r="D129" s="55"/>
      <c r="E129" s="15"/>
      <c r="F129" s="11">
        <f t="shared" si="16"/>
        <v>115736</v>
      </c>
      <c r="G129" s="11">
        <v>138141</v>
      </c>
      <c r="H129" s="29">
        <f t="shared" si="13"/>
        <v>83.78106427490752</v>
      </c>
      <c r="I129" s="16">
        <v>21495</v>
      </c>
      <c r="J129" s="16">
        <v>43885</v>
      </c>
      <c r="K129" s="30">
        <f t="shared" si="14"/>
        <v>48.980289392731</v>
      </c>
      <c r="L129" s="16">
        <v>94241</v>
      </c>
      <c r="M129" s="16">
        <v>94256</v>
      </c>
      <c r="N129" s="31">
        <f t="shared" si="15"/>
        <v>99.98408589373621</v>
      </c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3" customFormat="1" ht="9.75" customHeight="1">
      <c r="A130" s="17" t="s">
        <v>168</v>
      </c>
      <c r="B130" s="13"/>
      <c r="C130" s="55" t="s">
        <v>169</v>
      </c>
      <c r="D130" s="55"/>
      <c r="E130" s="15"/>
      <c r="F130" s="11">
        <f t="shared" si="16"/>
        <v>16093</v>
      </c>
      <c r="G130" s="11">
        <v>23024</v>
      </c>
      <c r="H130" s="29">
        <f t="shared" si="13"/>
        <v>69.8966296038916</v>
      </c>
      <c r="I130" s="16">
        <v>15551</v>
      </c>
      <c r="J130" s="16">
        <v>16964</v>
      </c>
      <c r="K130" s="30">
        <f t="shared" si="14"/>
        <v>91.6705965574157</v>
      </c>
      <c r="L130" s="16">
        <v>542</v>
      </c>
      <c r="M130" s="16">
        <v>6060</v>
      </c>
      <c r="N130" s="31">
        <f t="shared" si="15"/>
        <v>8.943894389438945</v>
      </c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3" customFormat="1" ht="19.5" customHeight="1">
      <c r="A131" s="17" t="s">
        <v>170</v>
      </c>
      <c r="B131" s="13"/>
      <c r="C131" s="61" t="s">
        <v>290</v>
      </c>
      <c r="D131" s="61"/>
      <c r="E131" s="15"/>
      <c r="F131" s="11">
        <f t="shared" si="16"/>
        <v>7928</v>
      </c>
      <c r="G131" s="11">
        <v>7831</v>
      </c>
      <c r="H131" s="29">
        <f t="shared" si="13"/>
        <v>101.23866683693015</v>
      </c>
      <c r="I131" s="16">
        <v>6700</v>
      </c>
      <c r="J131" s="16">
        <v>6745</v>
      </c>
      <c r="K131" s="30">
        <f t="shared" si="14"/>
        <v>99.33283914010377</v>
      </c>
      <c r="L131" s="16">
        <v>1228</v>
      </c>
      <c r="M131" s="16">
        <v>1086</v>
      </c>
      <c r="N131" s="31">
        <f t="shared" si="15"/>
        <v>113.07550644567219</v>
      </c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2:14" s="18" customFormat="1" ht="9.75" customHeight="1">
      <c r="B132" s="57" t="s">
        <v>291</v>
      </c>
      <c r="C132" s="57"/>
      <c r="D132" s="14"/>
      <c r="E132" s="8"/>
      <c r="F132" s="11">
        <f t="shared" si="16"/>
        <v>278093</v>
      </c>
      <c r="G132" s="11">
        <v>259970</v>
      </c>
      <c r="H132" s="29">
        <f t="shared" si="13"/>
        <v>106.97118898334423</v>
      </c>
      <c r="I132" s="11">
        <f>SUM(I133:I139,I142:I143)</f>
        <v>68560</v>
      </c>
      <c r="J132" s="11">
        <v>65902</v>
      </c>
      <c r="K132" s="29">
        <f>IF(J132=0,IF(I132=0,0,"*"),IF(I132&gt;=J132*10,"******",I132/J132*100))</f>
        <v>104.03326150951413</v>
      </c>
      <c r="L132" s="11">
        <f>SUM(L133:L139,L142:L143)</f>
        <v>209533</v>
      </c>
      <c r="M132" s="11">
        <v>194068</v>
      </c>
      <c r="N132" s="46">
        <f>IF(M132=0,IF(L132=0,0,"*"),IF(L132&gt;=M132*10,"******",L132/M132*100))</f>
        <v>107.9688562771812</v>
      </c>
    </row>
    <row r="133" spans="1:24" s="3" customFormat="1" ht="9.75" customHeight="1">
      <c r="A133" s="12" t="s">
        <v>171</v>
      </c>
      <c r="B133" s="55" t="s">
        <v>172</v>
      </c>
      <c r="C133" s="55"/>
      <c r="D133" s="56"/>
      <c r="E133" s="15"/>
      <c r="F133" s="11">
        <f t="shared" si="16"/>
        <v>202058</v>
      </c>
      <c r="G133" s="11">
        <v>183305</v>
      </c>
      <c r="H133" s="29">
        <f t="shared" si="13"/>
        <v>110.23049016666211</v>
      </c>
      <c r="I133" s="16">
        <v>4256</v>
      </c>
      <c r="J133" s="16">
        <v>2030</v>
      </c>
      <c r="K133" s="30">
        <f>IF(J133=0,IF(I133=0,0,"*"),IF(I133&gt;=J133*10,"******",I133/J133*100))</f>
        <v>209.6551724137931</v>
      </c>
      <c r="L133" s="16">
        <v>197802</v>
      </c>
      <c r="M133" s="16">
        <v>181275</v>
      </c>
      <c r="N133" s="31">
        <f>IF(M133=0,IF(L133=0,0,"*"),IF(L133&gt;=M133*10,"******",L133/M133*100))</f>
        <v>109.11708729830367</v>
      </c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3" customFormat="1" ht="9.75" customHeight="1">
      <c r="A134" s="12" t="s">
        <v>173</v>
      </c>
      <c r="B134" s="55" t="s">
        <v>174</v>
      </c>
      <c r="C134" s="55"/>
      <c r="D134" s="56"/>
      <c r="E134" s="15"/>
      <c r="F134" s="11">
        <f t="shared" si="16"/>
        <v>0</v>
      </c>
      <c r="G134" s="11">
        <v>0</v>
      </c>
      <c r="H134" s="29">
        <f t="shared" si="13"/>
        <v>0</v>
      </c>
      <c r="I134" s="16">
        <v>0</v>
      </c>
      <c r="J134" s="16">
        <v>0</v>
      </c>
      <c r="K134" s="30">
        <f aca="true" t="shared" si="17" ref="K134:K143">IF(J134=0,IF(I134=0,0,"*"),IF(I134&gt;=J134*10,"******",I134/J134*100))</f>
        <v>0</v>
      </c>
      <c r="L134" s="16">
        <v>0</v>
      </c>
      <c r="M134" s="16">
        <v>0</v>
      </c>
      <c r="N134" s="31">
        <f aca="true" t="shared" si="18" ref="N134:N165">IF(M134=0,IF(L134=0,0,"*"),IF(L134&gt;=M134*10,"******",L134/M134*100))</f>
        <v>0</v>
      </c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s="3" customFormat="1" ht="9.75" customHeight="1">
      <c r="A135" s="12" t="s">
        <v>175</v>
      </c>
      <c r="B135" s="55" t="s">
        <v>176</v>
      </c>
      <c r="C135" s="55"/>
      <c r="D135" s="56"/>
      <c r="E135" s="15"/>
      <c r="F135" s="11">
        <f t="shared" si="16"/>
        <v>90</v>
      </c>
      <c r="G135" s="11">
        <v>0</v>
      </c>
      <c r="H135" s="29" t="str">
        <f t="shared" si="13"/>
        <v>*</v>
      </c>
      <c r="I135" s="16">
        <v>0</v>
      </c>
      <c r="J135" s="16">
        <v>0</v>
      </c>
      <c r="K135" s="30">
        <f t="shared" si="17"/>
        <v>0</v>
      </c>
      <c r="L135" s="16">
        <v>90</v>
      </c>
      <c r="M135" s="16">
        <v>0</v>
      </c>
      <c r="N135" s="31" t="str">
        <f t="shared" si="18"/>
        <v>*</v>
      </c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s="3" customFormat="1" ht="9.75" customHeight="1">
      <c r="A136" s="12" t="s">
        <v>177</v>
      </c>
      <c r="B136" s="55" t="s">
        <v>178</v>
      </c>
      <c r="C136" s="55"/>
      <c r="D136" s="56"/>
      <c r="E136" s="15"/>
      <c r="F136" s="11">
        <f t="shared" si="16"/>
        <v>0</v>
      </c>
      <c r="G136" s="11">
        <v>70</v>
      </c>
      <c r="H136" s="29">
        <f t="shared" si="13"/>
        <v>0</v>
      </c>
      <c r="I136" s="16">
        <v>0</v>
      </c>
      <c r="J136" s="16">
        <v>0</v>
      </c>
      <c r="K136" s="30">
        <f t="shared" si="17"/>
        <v>0</v>
      </c>
      <c r="L136" s="16">
        <v>0</v>
      </c>
      <c r="M136" s="16">
        <v>70</v>
      </c>
      <c r="N136" s="31">
        <f t="shared" si="18"/>
        <v>0</v>
      </c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s="3" customFormat="1" ht="9.75" customHeight="1">
      <c r="A137" s="12" t="s">
        <v>179</v>
      </c>
      <c r="B137" s="55" t="s">
        <v>180</v>
      </c>
      <c r="C137" s="55"/>
      <c r="D137" s="56"/>
      <c r="E137" s="15"/>
      <c r="F137" s="11">
        <f aca="true" t="shared" si="19" ref="F137:F143">SUM(I137,L137)</f>
        <v>8318</v>
      </c>
      <c r="G137" s="11">
        <v>8041</v>
      </c>
      <c r="H137" s="29">
        <f t="shared" si="13"/>
        <v>103.44484516851138</v>
      </c>
      <c r="I137" s="16">
        <v>7981</v>
      </c>
      <c r="J137" s="16">
        <v>7933</v>
      </c>
      <c r="K137" s="30">
        <f t="shared" si="17"/>
        <v>100.6050674398084</v>
      </c>
      <c r="L137" s="16">
        <v>337</v>
      </c>
      <c r="M137" s="16">
        <v>108</v>
      </c>
      <c r="N137" s="31">
        <f t="shared" si="18"/>
        <v>312.037037037037</v>
      </c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s="3" customFormat="1" ht="9.75" customHeight="1">
      <c r="A138" s="12" t="s">
        <v>181</v>
      </c>
      <c r="B138" s="55" t="s">
        <v>182</v>
      </c>
      <c r="C138" s="55"/>
      <c r="D138" s="56"/>
      <c r="E138" s="15"/>
      <c r="F138" s="11">
        <f t="shared" si="19"/>
        <v>170</v>
      </c>
      <c r="G138" s="11">
        <v>550</v>
      </c>
      <c r="H138" s="29">
        <f t="shared" si="13"/>
        <v>30.909090909090907</v>
      </c>
      <c r="I138" s="16">
        <v>10</v>
      </c>
      <c r="J138" s="16">
        <v>500</v>
      </c>
      <c r="K138" s="30">
        <f t="shared" si="17"/>
        <v>2</v>
      </c>
      <c r="L138" s="16">
        <v>160</v>
      </c>
      <c r="M138" s="16">
        <v>50</v>
      </c>
      <c r="N138" s="31">
        <f t="shared" si="18"/>
        <v>320</v>
      </c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s="3" customFormat="1" ht="9.75" customHeight="1">
      <c r="A139" s="12" t="s">
        <v>183</v>
      </c>
      <c r="B139" s="55" t="s">
        <v>184</v>
      </c>
      <c r="C139" s="55"/>
      <c r="D139" s="56"/>
      <c r="E139" s="15"/>
      <c r="F139" s="11">
        <f t="shared" si="19"/>
        <v>67457</v>
      </c>
      <c r="G139" s="11">
        <v>68004</v>
      </c>
      <c r="H139" s="29">
        <f t="shared" si="13"/>
        <v>99.19563555084994</v>
      </c>
      <c r="I139" s="16">
        <v>56313</v>
      </c>
      <c r="J139" s="16">
        <v>55439</v>
      </c>
      <c r="K139" s="30">
        <f t="shared" si="17"/>
        <v>101.57650751276176</v>
      </c>
      <c r="L139" s="16">
        <v>11144</v>
      </c>
      <c r="M139" s="16">
        <v>12565</v>
      </c>
      <c r="N139" s="31">
        <f t="shared" si="18"/>
        <v>88.6908077994429</v>
      </c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s="3" customFormat="1" ht="9.75" customHeight="1">
      <c r="A140" s="17" t="s">
        <v>183</v>
      </c>
      <c r="B140" s="13"/>
      <c r="C140" s="55" t="s">
        <v>184</v>
      </c>
      <c r="D140" s="55"/>
      <c r="E140" s="15"/>
      <c r="F140" s="11">
        <f t="shared" si="19"/>
        <v>11180</v>
      </c>
      <c r="G140" s="11">
        <v>12565</v>
      </c>
      <c r="H140" s="29">
        <f t="shared" si="13"/>
        <v>88.97731794667727</v>
      </c>
      <c r="I140" s="16">
        <v>36</v>
      </c>
      <c r="J140" s="16">
        <v>0</v>
      </c>
      <c r="K140" s="30" t="str">
        <f t="shared" si="17"/>
        <v>*</v>
      </c>
      <c r="L140" s="16">
        <v>11144</v>
      </c>
      <c r="M140" s="16">
        <v>12565</v>
      </c>
      <c r="N140" s="31">
        <f t="shared" si="18"/>
        <v>88.6908077994429</v>
      </c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s="3" customFormat="1" ht="9.75" customHeight="1">
      <c r="A141" s="17" t="s">
        <v>185</v>
      </c>
      <c r="B141" s="13"/>
      <c r="C141" s="55" t="s">
        <v>186</v>
      </c>
      <c r="D141" s="55"/>
      <c r="E141" s="15"/>
      <c r="F141" s="11">
        <f t="shared" si="19"/>
        <v>56277</v>
      </c>
      <c r="G141" s="11">
        <v>55439</v>
      </c>
      <c r="H141" s="29">
        <f t="shared" si="13"/>
        <v>101.51157127653818</v>
      </c>
      <c r="I141" s="16">
        <v>56277</v>
      </c>
      <c r="J141" s="16">
        <v>55439</v>
      </c>
      <c r="K141" s="30">
        <f t="shared" si="17"/>
        <v>101.51157127653818</v>
      </c>
      <c r="L141" s="16">
        <v>0</v>
      </c>
      <c r="M141" s="16">
        <v>0</v>
      </c>
      <c r="N141" s="31">
        <f t="shared" si="18"/>
        <v>0</v>
      </c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s="3" customFormat="1" ht="9.75" customHeight="1">
      <c r="A142" s="12" t="s">
        <v>187</v>
      </c>
      <c r="B142" s="55" t="s">
        <v>188</v>
      </c>
      <c r="C142" s="55"/>
      <c r="D142" s="56"/>
      <c r="E142" s="15"/>
      <c r="F142" s="11">
        <f t="shared" si="19"/>
        <v>0</v>
      </c>
      <c r="G142" s="11">
        <v>0</v>
      </c>
      <c r="H142" s="29">
        <f t="shared" si="13"/>
        <v>0</v>
      </c>
      <c r="I142" s="16">
        <v>0</v>
      </c>
      <c r="J142" s="16">
        <v>0</v>
      </c>
      <c r="K142" s="30">
        <f t="shared" si="17"/>
        <v>0</v>
      </c>
      <c r="L142" s="16">
        <v>0</v>
      </c>
      <c r="M142" s="16">
        <v>0</v>
      </c>
      <c r="N142" s="31">
        <f t="shared" si="18"/>
        <v>0</v>
      </c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s="3" customFormat="1" ht="9.75" customHeight="1">
      <c r="A143" s="12" t="s">
        <v>189</v>
      </c>
      <c r="B143" s="55" t="s">
        <v>190</v>
      </c>
      <c r="C143" s="55"/>
      <c r="D143" s="56"/>
      <c r="E143" s="15"/>
      <c r="F143" s="11">
        <f t="shared" si="19"/>
        <v>0</v>
      </c>
      <c r="G143" s="11">
        <v>0</v>
      </c>
      <c r="H143" s="29">
        <f t="shared" si="13"/>
        <v>0</v>
      </c>
      <c r="I143" s="16">
        <v>0</v>
      </c>
      <c r="J143" s="16">
        <v>0</v>
      </c>
      <c r="K143" s="30">
        <f t="shared" si="17"/>
        <v>0</v>
      </c>
      <c r="L143" s="16">
        <v>0</v>
      </c>
      <c r="M143" s="16">
        <v>0</v>
      </c>
      <c r="N143" s="31">
        <f t="shared" si="18"/>
        <v>0</v>
      </c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2:14" s="18" customFormat="1" ht="9.75" customHeight="1">
      <c r="B144" s="57" t="s">
        <v>292</v>
      </c>
      <c r="C144" s="57"/>
      <c r="D144" s="14"/>
      <c r="E144" s="8"/>
      <c r="F144" s="11">
        <f>SUM(I144,L144)</f>
        <v>102130</v>
      </c>
      <c r="G144" s="11">
        <v>110021</v>
      </c>
      <c r="H144" s="29">
        <f t="shared" si="13"/>
        <v>92.82773288735787</v>
      </c>
      <c r="I144" s="11">
        <f>SUM(I145:I152)</f>
        <v>7354</v>
      </c>
      <c r="J144" s="11">
        <v>219</v>
      </c>
      <c r="K144" s="29" t="str">
        <f>IF(J144=0,IF(I144=0,0,"*"),IF(I144&gt;=J144*10,"******",I144/J144*100))</f>
        <v>******</v>
      </c>
      <c r="L144" s="11">
        <f>SUM(L145:L152)</f>
        <v>94776</v>
      </c>
      <c r="M144" s="11">
        <v>109802</v>
      </c>
      <c r="N144" s="46">
        <f t="shared" si="18"/>
        <v>86.31536766179121</v>
      </c>
    </row>
    <row r="145" spans="1:24" s="3" customFormat="1" ht="9.75" customHeight="1">
      <c r="A145" s="12" t="s">
        <v>191</v>
      </c>
      <c r="B145" s="55" t="s">
        <v>192</v>
      </c>
      <c r="C145" s="55"/>
      <c r="D145" s="56"/>
      <c r="E145" s="15"/>
      <c r="F145" s="11">
        <f>SUM(I145,L145)</f>
        <v>1430</v>
      </c>
      <c r="G145" s="11">
        <v>280</v>
      </c>
      <c r="H145" s="29">
        <f t="shared" si="13"/>
        <v>510.71428571428567</v>
      </c>
      <c r="I145" s="16">
        <v>0</v>
      </c>
      <c r="J145" s="16">
        <v>0</v>
      </c>
      <c r="K145" s="30">
        <f>IF(J145=0,IF(I145=0,0,"*"),IF(I145&gt;=J145*10,"******",I145/J145*100))</f>
        <v>0</v>
      </c>
      <c r="L145" s="16">
        <v>1430</v>
      </c>
      <c r="M145" s="16">
        <v>280</v>
      </c>
      <c r="N145" s="31">
        <f t="shared" si="18"/>
        <v>510.71428571428567</v>
      </c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s="3" customFormat="1" ht="9.75" customHeight="1">
      <c r="A146" s="12" t="s">
        <v>193</v>
      </c>
      <c r="B146" s="55" t="s">
        <v>194</v>
      </c>
      <c r="C146" s="55"/>
      <c r="D146" s="56"/>
      <c r="E146" s="15"/>
      <c r="F146" s="11">
        <f aca="true" t="shared" si="20" ref="F146:F152">SUM(I146,L146)</f>
        <v>9</v>
      </c>
      <c r="G146" s="11">
        <v>149</v>
      </c>
      <c r="H146" s="29">
        <f t="shared" si="13"/>
        <v>6.0402684563758395</v>
      </c>
      <c r="I146" s="16">
        <v>0</v>
      </c>
      <c r="J146" s="16">
        <v>0</v>
      </c>
      <c r="K146" s="30">
        <f aca="true" t="shared" si="21" ref="K146:K152">IF(J146=0,IF(I146=0,0,"*"),IF(I146&gt;=J146*10,"******",I146/J146*100))</f>
        <v>0</v>
      </c>
      <c r="L146" s="16">
        <v>9</v>
      </c>
      <c r="M146" s="16">
        <v>149</v>
      </c>
      <c r="N146" s="31">
        <f t="shared" si="18"/>
        <v>6.0402684563758395</v>
      </c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s="3" customFormat="1" ht="9.75" customHeight="1">
      <c r="A147" s="12" t="s">
        <v>195</v>
      </c>
      <c r="B147" s="62" t="s">
        <v>196</v>
      </c>
      <c r="C147" s="62"/>
      <c r="D147" s="58"/>
      <c r="E147" s="15"/>
      <c r="F147" s="11">
        <f t="shared" si="20"/>
        <v>21</v>
      </c>
      <c r="G147" s="11">
        <v>186</v>
      </c>
      <c r="H147" s="29">
        <f t="shared" si="13"/>
        <v>11.29032258064516</v>
      </c>
      <c r="I147" s="16">
        <v>0</v>
      </c>
      <c r="J147" s="16">
        <v>0</v>
      </c>
      <c r="K147" s="30">
        <f t="shared" si="21"/>
        <v>0</v>
      </c>
      <c r="L147" s="16">
        <v>21</v>
      </c>
      <c r="M147" s="16">
        <v>186</v>
      </c>
      <c r="N147" s="31">
        <f t="shared" si="18"/>
        <v>11.29032258064516</v>
      </c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s="3" customFormat="1" ht="9.75" customHeight="1">
      <c r="A148" s="12" t="s">
        <v>197</v>
      </c>
      <c r="B148" s="55" t="s">
        <v>198</v>
      </c>
      <c r="C148" s="55"/>
      <c r="D148" s="56"/>
      <c r="E148" s="15"/>
      <c r="F148" s="11">
        <f t="shared" si="20"/>
        <v>87646</v>
      </c>
      <c r="G148" s="11">
        <v>94161</v>
      </c>
      <c r="H148" s="29">
        <f t="shared" si="13"/>
        <v>93.08099956457558</v>
      </c>
      <c r="I148" s="16">
        <v>0</v>
      </c>
      <c r="J148" s="16">
        <v>0</v>
      </c>
      <c r="K148" s="30">
        <f t="shared" si="21"/>
        <v>0</v>
      </c>
      <c r="L148" s="16">
        <v>87646</v>
      </c>
      <c r="M148" s="16">
        <v>94161</v>
      </c>
      <c r="N148" s="31">
        <f t="shared" si="18"/>
        <v>93.08099956457558</v>
      </c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s="3" customFormat="1" ht="9.75" customHeight="1">
      <c r="A149" s="12" t="s">
        <v>199</v>
      </c>
      <c r="B149" s="55" t="s">
        <v>200</v>
      </c>
      <c r="C149" s="55"/>
      <c r="D149" s="56"/>
      <c r="E149" s="15"/>
      <c r="F149" s="11">
        <f t="shared" si="20"/>
        <v>2471</v>
      </c>
      <c r="G149" s="11">
        <v>9771</v>
      </c>
      <c r="H149" s="29">
        <f t="shared" si="13"/>
        <v>25.28912086787432</v>
      </c>
      <c r="I149" s="16">
        <v>50</v>
      </c>
      <c r="J149" s="16">
        <v>20</v>
      </c>
      <c r="K149" s="30">
        <f t="shared" si="21"/>
        <v>250</v>
      </c>
      <c r="L149" s="16">
        <v>2421</v>
      </c>
      <c r="M149" s="16">
        <v>9751</v>
      </c>
      <c r="N149" s="31">
        <f t="shared" si="18"/>
        <v>24.828222746384988</v>
      </c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s="3" customFormat="1" ht="9.75" customHeight="1">
      <c r="A150" s="12" t="s">
        <v>201</v>
      </c>
      <c r="B150" s="55" t="s">
        <v>202</v>
      </c>
      <c r="C150" s="55"/>
      <c r="D150" s="56"/>
      <c r="E150" s="15"/>
      <c r="F150" s="11">
        <f t="shared" si="20"/>
        <v>10270</v>
      </c>
      <c r="G150" s="11">
        <v>5217</v>
      </c>
      <c r="H150" s="29">
        <f t="shared" si="13"/>
        <v>196.8564308989841</v>
      </c>
      <c r="I150" s="16">
        <v>7304</v>
      </c>
      <c r="J150" s="16">
        <v>0</v>
      </c>
      <c r="K150" s="30" t="str">
        <f t="shared" si="21"/>
        <v>*</v>
      </c>
      <c r="L150" s="16">
        <v>2966</v>
      </c>
      <c r="M150" s="16">
        <v>5217</v>
      </c>
      <c r="N150" s="31">
        <f t="shared" si="18"/>
        <v>56.85259727812919</v>
      </c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s="3" customFormat="1" ht="9.75" customHeight="1">
      <c r="A151" s="12" t="s">
        <v>203</v>
      </c>
      <c r="B151" s="55" t="s">
        <v>204</v>
      </c>
      <c r="C151" s="55"/>
      <c r="D151" s="56"/>
      <c r="E151" s="15"/>
      <c r="F151" s="11">
        <f t="shared" si="20"/>
        <v>111</v>
      </c>
      <c r="G151" s="11">
        <v>252</v>
      </c>
      <c r="H151" s="29">
        <f t="shared" si="13"/>
        <v>44.047619047619044</v>
      </c>
      <c r="I151" s="16">
        <v>0</v>
      </c>
      <c r="J151" s="16">
        <v>199</v>
      </c>
      <c r="K151" s="30">
        <f t="shared" si="21"/>
        <v>0</v>
      </c>
      <c r="L151" s="16">
        <v>111</v>
      </c>
      <c r="M151" s="16">
        <v>53</v>
      </c>
      <c r="N151" s="31">
        <f t="shared" si="18"/>
        <v>209.43396226415098</v>
      </c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s="3" customFormat="1" ht="9.75" customHeight="1">
      <c r="A152" s="12" t="s">
        <v>205</v>
      </c>
      <c r="B152" s="55" t="s">
        <v>206</v>
      </c>
      <c r="C152" s="55"/>
      <c r="D152" s="56"/>
      <c r="E152" s="15"/>
      <c r="F152" s="11">
        <f t="shared" si="20"/>
        <v>172</v>
      </c>
      <c r="G152" s="11">
        <v>5</v>
      </c>
      <c r="H152" s="29" t="str">
        <f t="shared" si="13"/>
        <v>******</v>
      </c>
      <c r="I152" s="16">
        <v>0</v>
      </c>
      <c r="J152" s="16">
        <v>0</v>
      </c>
      <c r="K152" s="30">
        <f t="shared" si="21"/>
        <v>0</v>
      </c>
      <c r="L152" s="16">
        <v>172</v>
      </c>
      <c r="M152" s="16">
        <v>5</v>
      </c>
      <c r="N152" s="31" t="str">
        <f t="shared" si="18"/>
        <v>******</v>
      </c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2:14" s="18" customFormat="1" ht="9.75" customHeight="1">
      <c r="B153" s="57" t="s">
        <v>293</v>
      </c>
      <c r="C153" s="57"/>
      <c r="D153" s="14"/>
      <c r="E153" s="8"/>
      <c r="F153" s="11">
        <f>SUM(I153,L153)</f>
        <v>3109538</v>
      </c>
      <c r="G153" s="11">
        <v>3127599</v>
      </c>
      <c r="H153" s="29">
        <f t="shared" si="13"/>
        <v>99.422528271687</v>
      </c>
      <c r="I153" s="11">
        <f>SUM(I154:I157,I162:I164)</f>
        <v>2975273</v>
      </c>
      <c r="J153" s="11">
        <v>2995211</v>
      </c>
      <c r="K153" s="29">
        <f>IF(J153=0,IF(I153=0,0,"*"),IF(I153&gt;=J153*10,"******",I153/J153*100))</f>
        <v>99.33433738057185</v>
      </c>
      <c r="L153" s="11">
        <f>SUM(L154:L157,L162:L164)</f>
        <v>134265</v>
      </c>
      <c r="M153" s="11">
        <v>132388</v>
      </c>
      <c r="N153" s="46">
        <f t="shared" si="18"/>
        <v>101.41780221772365</v>
      </c>
    </row>
    <row r="154" spans="1:24" s="3" customFormat="1" ht="9.75" customHeight="1">
      <c r="A154" s="12" t="s">
        <v>207</v>
      </c>
      <c r="B154" s="55" t="s">
        <v>208</v>
      </c>
      <c r="C154" s="55"/>
      <c r="D154" s="56"/>
      <c r="E154" s="15"/>
      <c r="F154" s="11">
        <f>SUM(I154,L154)</f>
        <v>526190</v>
      </c>
      <c r="G154" s="11">
        <v>397077</v>
      </c>
      <c r="H154" s="29">
        <f t="shared" si="13"/>
        <v>132.51585964435108</v>
      </c>
      <c r="I154" s="16">
        <v>459008</v>
      </c>
      <c r="J154" s="16">
        <v>330602</v>
      </c>
      <c r="K154" s="30">
        <f>IF(J154=0,IF(I154=0,0,"*"),IF(I154&gt;=J154*10,"******",I154/J154*100))</f>
        <v>138.84005541406285</v>
      </c>
      <c r="L154" s="16">
        <v>67182</v>
      </c>
      <c r="M154" s="16">
        <v>66475</v>
      </c>
      <c r="N154" s="31">
        <f t="shared" si="18"/>
        <v>101.06355772846936</v>
      </c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s="3" customFormat="1" ht="9.75" customHeight="1">
      <c r="A155" s="12" t="s">
        <v>209</v>
      </c>
      <c r="B155" s="55" t="s">
        <v>210</v>
      </c>
      <c r="C155" s="55"/>
      <c r="D155" s="56"/>
      <c r="E155" s="15"/>
      <c r="F155" s="11">
        <f aca="true" t="shared" si="22" ref="F155:F164">SUM(I155,L155)</f>
        <v>227658</v>
      </c>
      <c r="G155" s="11">
        <v>205035</v>
      </c>
      <c r="H155" s="29">
        <f t="shared" si="13"/>
        <v>111.03372594922818</v>
      </c>
      <c r="I155" s="16">
        <v>188702</v>
      </c>
      <c r="J155" s="16">
        <v>169176</v>
      </c>
      <c r="K155" s="30">
        <f aca="true" t="shared" si="23" ref="K155:K165">IF(J155=0,IF(I155=0,0,"*"),IF(I155&gt;=J155*10,"******",I155/J155*100))</f>
        <v>111.54182626377265</v>
      </c>
      <c r="L155" s="16">
        <v>38956</v>
      </c>
      <c r="M155" s="16">
        <v>35859</v>
      </c>
      <c r="N155" s="31">
        <f t="shared" si="18"/>
        <v>108.63660447865252</v>
      </c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s="3" customFormat="1" ht="9.75" customHeight="1">
      <c r="A156" s="12" t="s">
        <v>211</v>
      </c>
      <c r="B156" s="55" t="s">
        <v>212</v>
      </c>
      <c r="C156" s="55"/>
      <c r="D156" s="56"/>
      <c r="E156" s="15"/>
      <c r="F156" s="11">
        <f t="shared" si="22"/>
        <v>46438</v>
      </c>
      <c r="G156" s="11">
        <v>46928</v>
      </c>
      <c r="H156" s="29">
        <f t="shared" si="13"/>
        <v>98.95584725536993</v>
      </c>
      <c r="I156" s="16">
        <v>44133</v>
      </c>
      <c r="J156" s="16">
        <v>44018</v>
      </c>
      <c r="K156" s="30">
        <f t="shared" si="23"/>
        <v>100.26125675859876</v>
      </c>
      <c r="L156" s="16">
        <v>2305</v>
      </c>
      <c r="M156" s="16">
        <v>2910</v>
      </c>
      <c r="N156" s="31">
        <f t="shared" si="18"/>
        <v>79.20962199312714</v>
      </c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s="3" customFormat="1" ht="9.75" customHeight="1">
      <c r="A157" s="12" t="s">
        <v>213</v>
      </c>
      <c r="B157" s="55" t="s">
        <v>214</v>
      </c>
      <c r="C157" s="55"/>
      <c r="D157" s="56"/>
      <c r="E157" s="15"/>
      <c r="F157" s="11">
        <f t="shared" si="22"/>
        <v>57641</v>
      </c>
      <c r="G157" s="11">
        <v>48858</v>
      </c>
      <c r="H157" s="29">
        <f t="shared" si="13"/>
        <v>117.9765852061075</v>
      </c>
      <c r="I157" s="16">
        <v>53778</v>
      </c>
      <c r="J157" s="16">
        <v>47033</v>
      </c>
      <c r="K157" s="30">
        <f t="shared" si="23"/>
        <v>114.34099462079817</v>
      </c>
      <c r="L157" s="16">
        <v>3863</v>
      </c>
      <c r="M157" s="16">
        <v>1825</v>
      </c>
      <c r="N157" s="31">
        <f t="shared" si="18"/>
        <v>211.67123287671234</v>
      </c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s="3" customFormat="1" ht="9.75" customHeight="1">
      <c r="A158" s="17" t="s">
        <v>213</v>
      </c>
      <c r="B158" s="13"/>
      <c r="C158" s="55" t="s">
        <v>215</v>
      </c>
      <c r="D158" s="55"/>
      <c r="E158" s="15"/>
      <c r="F158" s="11">
        <f t="shared" si="22"/>
        <v>29343</v>
      </c>
      <c r="G158" s="11">
        <v>33373</v>
      </c>
      <c r="H158" s="29">
        <f aca="true" t="shared" si="24" ref="H158:H165">IF(G158=0,IF(F158=0,0,"*"),IF(F158&gt;=G158*10,"******",F158/G158*100))</f>
        <v>87.92436999970036</v>
      </c>
      <c r="I158" s="16">
        <v>27043</v>
      </c>
      <c r="J158" s="16">
        <v>31548</v>
      </c>
      <c r="K158" s="30">
        <f t="shared" si="23"/>
        <v>85.72017243565361</v>
      </c>
      <c r="L158" s="16">
        <v>2300</v>
      </c>
      <c r="M158" s="16">
        <v>1825</v>
      </c>
      <c r="N158" s="31">
        <f t="shared" si="18"/>
        <v>126.02739726027397</v>
      </c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s="3" customFormat="1" ht="9.75" customHeight="1">
      <c r="A159" s="17" t="s">
        <v>216</v>
      </c>
      <c r="B159" s="13"/>
      <c r="C159" s="55" t="s">
        <v>217</v>
      </c>
      <c r="D159" s="55"/>
      <c r="E159" s="15"/>
      <c r="F159" s="11">
        <f t="shared" si="22"/>
        <v>17</v>
      </c>
      <c r="G159" s="11">
        <v>0</v>
      </c>
      <c r="H159" s="29" t="str">
        <f t="shared" si="24"/>
        <v>*</v>
      </c>
      <c r="I159" s="16">
        <v>0</v>
      </c>
      <c r="J159" s="16">
        <v>0</v>
      </c>
      <c r="K159" s="30">
        <f t="shared" si="23"/>
        <v>0</v>
      </c>
      <c r="L159" s="16">
        <v>17</v>
      </c>
      <c r="M159" s="16">
        <v>0</v>
      </c>
      <c r="N159" s="31" t="str">
        <f t="shared" si="18"/>
        <v>*</v>
      </c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s="3" customFormat="1" ht="9.75" customHeight="1">
      <c r="A160" s="17" t="s">
        <v>218</v>
      </c>
      <c r="B160" s="13"/>
      <c r="C160" s="55" t="s">
        <v>294</v>
      </c>
      <c r="D160" s="55"/>
      <c r="E160" s="15"/>
      <c r="F160" s="11">
        <f t="shared" si="22"/>
        <v>0</v>
      </c>
      <c r="G160" s="11">
        <v>0</v>
      </c>
      <c r="H160" s="29">
        <f t="shared" si="24"/>
        <v>0</v>
      </c>
      <c r="I160" s="16">
        <v>0</v>
      </c>
      <c r="J160" s="16">
        <v>0</v>
      </c>
      <c r="K160" s="30">
        <f t="shared" si="23"/>
        <v>0</v>
      </c>
      <c r="L160" s="16">
        <v>0</v>
      </c>
      <c r="M160" s="16">
        <v>0</v>
      </c>
      <c r="N160" s="31">
        <f t="shared" si="18"/>
        <v>0</v>
      </c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s="3" customFormat="1" ht="9.75" customHeight="1">
      <c r="A161" s="17" t="s">
        <v>219</v>
      </c>
      <c r="B161" s="13"/>
      <c r="C161" s="55" t="s">
        <v>220</v>
      </c>
      <c r="D161" s="55"/>
      <c r="E161" s="15"/>
      <c r="F161" s="11">
        <f t="shared" si="22"/>
        <v>28281</v>
      </c>
      <c r="G161" s="11">
        <v>15485</v>
      </c>
      <c r="H161" s="29">
        <f t="shared" si="24"/>
        <v>182.6348078785922</v>
      </c>
      <c r="I161" s="16">
        <v>26735</v>
      </c>
      <c r="J161" s="16">
        <v>15485</v>
      </c>
      <c r="K161" s="30">
        <f t="shared" si="23"/>
        <v>172.65095253471102</v>
      </c>
      <c r="L161" s="16">
        <v>1546</v>
      </c>
      <c r="M161" s="16">
        <v>0</v>
      </c>
      <c r="N161" s="31" t="str">
        <f t="shared" si="18"/>
        <v>*</v>
      </c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s="3" customFormat="1" ht="9.75" customHeight="1">
      <c r="A162" s="12" t="s">
        <v>216</v>
      </c>
      <c r="B162" s="55" t="s">
        <v>225</v>
      </c>
      <c r="C162" s="55"/>
      <c r="D162" s="56"/>
      <c r="E162" s="15"/>
      <c r="F162" s="11">
        <f t="shared" si="22"/>
        <v>2243919</v>
      </c>
      <c r="G162" s="11">
        <v>2419083</v>
      </c>
      <c r="H162" s="29">
        <f t="shared" si="24"/>
        <v>92.75907440960066</v>
      </c>
      <c r="I162" s="16">
        <v>2226084</v>
      </c>
      <c r="J162" s="16">
        <v>2399140</v>
      </c>
      <c r="K162" s="30">
        <f t="shared" si="23"/>
        <v>92.78674858490959</v>
      </c>
      <c r="L162" s="16">
        <v>17835</v>
      </c>
      <c r="M162" s="16">
        <v>19943</v>
      </c>
      <c r="N162" s="31">
        <f t="shared" si="18"/>
        <v>89.42987514416086</v>
      </c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s="3" customFormat="1" ht="9.75" customHeight="1">
      <c r="A163" s="12" t="s">
        <v>221</v>
      </c>
      <c r="B163" s="55" t="s">
        <v>222</v>
      </c>
      <c r="C163" s="55"/>
      <c r="D163" s="56"/>
      <c r="E163" s="15"/>
      <c r="F163" s="11">
        <f t="shared" si="22"/>
        <v>4544</v>
      </c>
      <c r="G163" s="11">
        <v>3136</v>
      </c>
      <c r="H163" s="29">
        <f t="shared" si="24"/>
        <v>144.89795918367346</v>
      </c>
      <c r="I163" s="16">
        <v>2310</v>
      </c>
      <c r="J163" s="16">
        <v>1604</v>
      </c>
      <c r="K163" s="30">
        <f t="shared" si="23"/>
        <v>144.0149625935162</v>
      </c>
      <c r="L163" s="16">
        <v>2234</v>
      </c>
      <c r="M163" s="16">
        <v>1532</v>
      </c>
      <c r="N163" s="31">
        <f t="shared" si="18"/>
        <v>145.822454308094</v>
      </c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s="3" customFormat="1" ht="9.75" customHeight="1">
      <c r="A164" s="12" t="s">
        <v>223</v>
      </c>
      <c r="B164" s="55" t="s">
        <v>224</v>
      </c>
      <c r="C164" s="55"/>
      <c r="D164" s="56"/>
      <c r="E164" s="15"/>
      <c r="F164" s="11">
        <f t="shared" si="22"/>
        <v>3148</v>
      </c>
      <c r="G164" s="11">
        <v>7482</v>
      </c>
      <c r="H164" s="29">
        <f t="shared" si="24"/>
        <v>42.07431168136862</v>
      </c>
      <c r="I164" s="16">
        <v>1258</v>
      </c>
      <c r="J164" s="16">
        <v>3638</v>
      </c>
      <c r="K164" s="30">
        <f t="shared" si="23"/>
        <v>34.57943925233645</v>
      </c>
      <c r="L164" s="16">
        <v>1890</v>
      </c>
      <c r="M164" s="16">
        <v>3844</v>
      </c>
      <c r="N164" s="31">
        <f t="shared" si="18"/>
        <v>49.16753381893861</v>
      </c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2:14" s="18" customFormat="1" ht="9.75" customHeight="1">
      <c r="B165" s="57" t="s">
        <v>295</v>
      </c>
      <c r="C165" s="57"/>
      <c r="D165" s="14"/>
      <c r="E165" s="8"/>
      <c r="F165" s="11">
        <f>SUM(I165,L165)</f>
        <v>0</v>
      </c>
      <c r="G165" s="11">
        <v>0</v>
      </c>
      <c r="H165" s="29">
        <f t="shared" si="24"/>
        <v>0</v>
      </c>
      <c r="I165" s="11">
        <v>0</v>
      </c>
      <c r="J165" s="11">
        <v>0</v>
      </c>
      <c r="K165" s="29">
        <f t="shared" si="23"/>
        <v>0</v>
      </c>
      <c r="L165" s="11">
        <v>0</v>
      </c>
      <c r="M165" s="11">
        <v>0</v>
      </c>
      <c r="N165" s="46">
        <f t="shared" si="18"/>
        <v>0</v>
      </c>
    </row>
    <row r="166" spans="6:24" ht="9.75" customHeight="1">
      <c r="F166" s="11"/>
      <c r="G166" s="11"/>
      <c r="H166" s="29"/>
      <c r="I166" s="16"/>
      <c r="J166" s="16"/>
      <c r="K166" s="30"/>
      <c r="L166" s="16"/>
      <c r="M166" s="16"/>
      <c r="N166" s="31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6:24" ht="9.75" customHeight="1">
      <c r="F167" s="11"/>
      <c r="G167" s="11"/>
      <c r="H167" s="29"/>
      <c r="I167" s="16"/>
      <c r="J167" s="16"/>
      <c r="K167" s="30"/>
      <c r="L167" s="16"/>
      <c r="M167" s="16"/>
      <c r="N167" s="31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6:24" ht="9.75" customHeight="1">
      <c r="F168" s="11"/>
      <c r="G168" s="11"/>
      <c r="H168" s="29"/>
      <c r="I168" s="16"/>
      <c r="J168" s="16"/>
      <c r="K168" s="30"/>
      <c r="L168" s="16"/>
      <c r="M168" s="16"/>
      <c r="N168" s="31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6:24" ht="9.75" customHeight="1">
      <c r="F169" s="11"/>
      <c r="G169" s="11"/>
      <c r="H169" s="29"/>
      <c r="I169" s="16"/>
      <c r="J169" s="16"/>
      <c r="K169" s="30"/>
      <c r="L169" s="16"/>
      <c r="M169" s="16"/>
      <c r="N169" s="31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6:24" ht="9.75" customHeight="1">
      <c r="F170" s="11"/>
      <c r="G170" s="11"/>
      <c r="H170" s="29"/>
      <c r="I170" s="16"/>
      <c r="J170" s="16"/>
      <c r="K170" s="30"/>
      <c r="L170" s="16"/>
      <c r="M170" s="16"/>
      <c r="N170" s="31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6:24" ht="9.75" customHeight="1">
      <c r="F171" s="11"/>
      <c r="G171" s="11"/>
      <c r="H171" s="29"/>
      <c r="I171" s="16"/>
      <c r="J171" s="16"/>
      <c r="K171" s="30"/>
      <c r="L171" s="16"/>
      <c r="M171" s="16"/>
      <c r="N171" s="31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ht="9.75" customHeight="1">
      <c r="A172" s="24"/>
      <c r="B172" s="21"/>
      <c r="C172" s="21"/>
      <c r="D172" s="21"/>
      <c r="E172" s="32"/>
      <c r="F172" s="33"/>
      <c r="G172" s="33"/>
      <c r="H172" s="34"/>
      <c r="I172" s="22"/>
      <c r="J172" s="22"/>
      <c r="K172" s="35"/>
      <c r="L172" s="22"/>
      <c r="M172" s="22"/>
      <c r="N172" s="36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6:24" ht="11.25"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6:24" ht="11.25"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6:24" ht="11.25"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6:24" ht="11.25"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6:24" ht="11.25"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6:24" ht="11.25"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6:24" ht="11.25"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6:24" ht="11.25"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6:24" ht="11.25"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16:24" ht="11.25"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6:24" ht="11.25"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6:24" ht="11.25"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6:24" ht="11.25"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6:24" ht="11.25"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6:24" ht="11.25"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6:24" ht="11.25"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6:24" ht="11.25"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6:24" ht="11.25"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6:24" ht="11.25"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6:24" ht="11.25"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16:24" ht="11.25"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16:24" ht="11.25"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16:24" ht="11.25">
      <c r="P195" s="18"/>
      <c r="Q195" s="18"/>
      <c r="R195" s="18"/>
      <c r="S195" s="18"/>
      <c r="T195" s="18"/>
      <c r="U195" s="18"/>
      <c r="V195" s="18"/>
      <c r="W195" s="18"/>
      <c r="X195" s="18"/>
    </row>
  </sheetData>
  <sheetProtection/>
  <mergeCells count="168">
    <mergeCell ref="B162:D162"/>
    <mergeCell ref="B163:D163"/>
    <mergeCell ref="B164:D164"/>
    <mergeCell ref="B165:C165"/>
    <mergeCell ref="B154:D154"/>
    <mergeCell ref="B155:D155"/>
    <mergeCell ref="B156:D156"/>
    <mergeCell ref="B157:D157"/>
    <mergeCell ref="C158:D158"/>
    <mergeCell ref="C159:D159"/>
    <mergeCell ref="C160:D160"/>
    <mergeCell ref="C161:D161"/>
    <mergeCell ref="B148:D148"/>
    <mergeCell ref="B149:D149"/>
    <mergeCell ref="B150:D150"/>
    <mergeCell ref="B151:D151"/>
    <mergeCell ref="B138:D138"/>
    <mergeCell ref="B139:D139"/>
    <mergeCell ref="B152:D152"/>
    <mergeCell ref="B153:C153"/>
    <mergeCell ref="B142:D142"/>
    <mergeCell ref="B143:D143"/>
    <mergeCell ref="B144:C144"/>
    <mergeCell ref="B145:D145"/>
    <mergeCell ref="B146:D146"/>
    <mergeCell ref="B147:D147"/>
    <mergeCell ref="C140:D140"/>
    <mergeCell ref="C141:D141"/>
    <mergeCell ref="C130:D130"/>
    <mergeCell ref="C131:D131"/>
    <mergeCell ref="B132:C132"/>
    <mergeCell ref="B133:D133"/>
    <mergeCell ref="B134:D134"/>
    <mergeCell ref="B135:D135"/>
    <mergeCell ref="B136:D136"/>
    <mergeCell ref="B137:D137"/>
    <mergeCell ref="B126:D126"/>
    <mergeCell ref="B127:D127"/>
    <mergeCell ref="B114:D114"/>
    <mergeCell ref="B115:D115"/>
    <mergeCell ref="C116:D116"/>
    <mergeCell ref="C117:D11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06:D106"/>
    <mergeCell ref="B107:D107"/>
    <mergeCell ref="B108:D108"/>
    <mergeCell ref="B109:D109"/>
    <mergeCell ref="C110:D110"/>
    <mergeCell ref="C111:D111"/>
    <mergeCell ref="C112:D112"/>
    <mergeCell ref="B113:D113"/>
    <mergeCell ref="C105:D105"/>
    <mergeCell ref="B94:D94"/>
    <mergeCell ref="B95:D95"/>
    <mergeCell ref="B96:D96"/>
    <mergeCell ref="B97:D97"/>
    <mergeCell ref="C98:D98"/>
    <mergeCell ref="C99:D99"/>
    <mergeCell ref="C100:D100"/>
    <mergeCell ref="B101:D101"/>
    <mergeCell ref="C102:D102"/>
    <mergeCell ref="I90:K90"/>
    <mergeCell ref="L90:N90"/>
    <mergeCell ref="C104:D104"/>
    <mergeCell ref="C103:D103"/>
    <mergeCell ref="B92:C92"/>
    <mergeCell ref="B93:D93"/>
    <mergeCell ref="B86:D86"/>
    <mergeCell ref="F90:H90"/>
    <mergeCell ref="B87:D87"/>
    <mergeCell ref="A90:E91"/>
    <mergeCell ref="L88:N89"/>
    <mergeCell ref="C77:D77"/>
    <mergeCell ref="B78:D78"/>
    <mergeCell ref="C79:D79"/>
    <mergeCell ref="C80:D80"/>
    <mergeCell ref="C81:D81"/>
    <mergeCell ref="C82:D82"/>
    <mergeCell ref="B83:D83"/>
    <mergeCell ref="B84:D84"/>
    <mergeCell ref="B85:D85"/>
    <mergeCell ref="C71:D71"/>
    <mergeCell ref="C72:D72"/>
    <mergeCell ref="B73:D73"/>
    <mergeCell ref="B74:D74"/>
    <mergeCell ref="C61:D61"/>
    <mergeCell ref="C62:D62"/>
    <mergeCell ref="B75:D75"/>
    <mergeCell ref="C76:D76"/>
    <mergeCell ref="C65:D65"/>
    <mergeCell ref="C66:D66"/>
    <mergeCell ref="C67:D67"/>
    <mergeCell ref="C68:D68"/>
    <mergeCell ref="C69:D69"/>
    <mergeCell ref="C70:D70"/>
    <mergeCell ref="C63:D63"/>
    <mergeCell ref="C64:D64"/>
    <mergeCell ref="B53:D53"/>
    <mergeCell ref="C54:D54"/>
    <mergeCell ref="C55:D55"/>
    <mergeCell ref="B56:D56"/>
    <mergeCell ref="B57:D57"/>
    <mergeCell ref="B58:D58"/>
    <mergeCell ref="C59:D59"/>
    <mergeCell ref="C60:D60"/>
    <mergeCell ref="C47:D47"/>
    <mergeCell ref="C48:D48"/>
    <mergeCell ref="C49:D49"/>
    <mergeCell ref="B50:C50"/>
    <mergeCell ref="C37:D37"/>
    <mergeCell ref="B38:D38"/>
    <mergeCell ref="B39:D39"/>
    <mergeCell ref="B40:D40"/>
    <mergeCell ref="B33:D33"/>
    <mergeCell ref="B34:D34"/>
    <mergeCell ref="B51:D51"/>
    <mergeCell ref="B52:D52"/>
    <mergeCell ref="B41:D41"/>
    <mergeCell ref="B42:D42"/>
    <mergeCell ref="B43:D43"/>
    <mergeCell ref="C44:D44"/>
    <mergeCell ref="C45:D45"/>
    <mergeCell ref="C46:D46"/>
    <mergeCell ref="B35:D35"/>
    <mergeCell ref="C36:D36"/>
    <mergeCell ref="B23:D23"/>
    <mergeCell ref="B24:C24"/>
    <mergeCell ref="B25:D25"/>
    <mergeCell ref="B26:D26"/>
    <mergeCell ref="B29:D29"/>
    <mergeCell ref="B30:D30"/>
    <mergeCell ref="B31:C31"/>
    <mergeCell ref="B32:D32"/>
    <mergeCell ref="B13:D13"/>
    <mergeCell ref="C14:D14"/>
    <mergeCell ref="B27:D27"/>
    <mergeCell ref="B28:D28"/>
    <mergeCell ref="C17:D17"/>
    <mergeCell ref="C18:D18"/>
    <mergeCell ref="B19:D19"/>
    <mergeCell ref="B20:D20"/>
    <mergeCell ref="B21:D21"/>
    <mergeCell ref="B22:D22"/>
    <mergeCell ref="C15:D15"/>
    <mergeCell ref="B16:D16"/>
    <mergeCell ref="B5:C5"/>
    <mergeCell ref="B6:C6"/>
    <mergeCell ref="B7:D7"/>
    <mergeCell ref="B8:D8"/>
    <mergeCell ref="B9:D9"/>
    <mergeCell ref="B10:D10"/>
    <mergeCell ref="C11:D11"/>
    <mergeCell ref="C12:D12"/>
    <mergeCell ref="A1:K2"/>
    <mergeCell ref="L1:N2"/>
    <mergeCell ref="A3:E4"/>
    <mergeCell ref="F3:H3"/>
    <mergeCell ref="I3:K3"/>
    <mergeCell ref="L3:N3"/>
  </mergeCells>
  <printOptions horizontalCentered="1"/>
  <pageMargins left="0.3937007874015748" right="0.3937007874015748" top="0.31496062992125984" bottom="0.3937007874015748" header="0" footer="0"/>
  <pageSetup horizontalDpi="600" verticalDpi="600" orientation="portrait" paperSize="9" scale="98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</dc:creator>
  <cp:keywords/>
  <dc:description/>
  <cp:lastModifiedBy>川崎市役所</cp:lastModifiedBy>
  <cp:lastPrinted>2015-09-16T05:27:34Z</cp:lastPrinted>
  <dcterms:created xsi:type="dcterms:W3CDTF">2013-08-27T08:20:03Z</dcterms:created>
  <dcterms:modified xsi:type="dcterms:W3CDTF">2015-11-19T02:39:05Z</dcterms:modified>
  <cp:category/>
  <cp:version/>
  <cp:contentType/>
  <cp:contentStatus/>
</cp:coreProperties>
</file>