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総合計" sheetId="1" r:id="rId1"/>
    <sheet name="外貿計" sheetId="2" r:id="rId2"/>
    <sheet name="内貿計" sheetId="3" r:id="rId3"/>
  </sheets>
  <definedNames/>
  <calcPr fullCalcOnLoad="1"/>
</workbook>
</file>

<file path=xl/sharedStrings.xml><?xml version="1.0" encoding="utf-8"?>
<sst xmlns="http://schemas.openxmlformats.org/spreadsheetml/2006/main" count="1028" uniqueCount="300">
  <si>
    <t>011</t>
  </si>
  <si>
    <t>麦　　　　　　　　　</t>
  </si>
  <si>
    <t>021</t>
  </si>
  <si>
    <t>米</t>
  </si>
  <si>
    <t>022</t>
  </si>
  <si>
    <t>とうもろこし</t>
  </si>
  <si>
    <t>023</t>
  </si>
  <si>
    <t>豆類</t>
  </si>
  <si>
    <t>大豆</t>
  </si>
  <si>
    <t>025</t>
  </si>
  <si>
    <t>その他豆類　　　　　　　　　　</t>
  </si>
  <si>
    <t>024</t>
  </si>
  <si>
    <t>その他雑穀</t>
  </si>
  <si>
    <t>026</t>
  </si>
  <si>
    <t>031</t>
  </si>
  <si>
    <t>野菜・果物</t>
  </si>
  <si>
    <t>野菜</t>
  </si>
  <si>
    <t>032</t>
  </si>
  <si>
    <t>果物</t>
  </si>
  <si>
    <t>051</t>
  </si>
  <si>
    <t>その他農産品</t>
  </si>
  <si>
    <t>071</t>
  </si>
  <si>
    <t>その他畜産品</t>
  </si>
  <si>
    <t>081</t>
  </si>
  <si>
    <t>水産品</t>
  </si>
  <si>
    <t>製材</t>
  </si>
  <si>
    <t>木材チップ</t>
  </si>
  <si>
    <t>石炭</t>
  </si>
  <si>
    <t>鉄鉱石</t>
  </si>
  <si>
    <t>金属鉱</t>
  </si>
  <si>
    <t>砂利・砂</t>
  </si>
  <si>
    <t>砂利</t>
  </si>
  <si>
    <t>砂</t>
  </si>
  <si>
    <t>石材</t>
  </si>
  <si>
    <t>原油</t>
  </si>
  <si>
    <t>原塩</t>
  </si>
  <si>
    <t>非金属鉱物</t>
  </si>
  <si>
    <t>ドロマイト</t>
  </si>
  <si>
    <t>けい砂</t>
  </si>
  <si>
    <t>その他の非金属鉱物</t>
  </si>
  <si>
    <t>221</t>
  </si>
  <si>
    <t>鉄鋼</t>
  </si>
  <si>
    <t>222</t>
  </si>
  <si>
    <t>鋼材</t>
  </si>
  <si>
    <t>231</t>
  </si>
  <si>
    <t>非鉄金属</t>
  </si>
  <si>
    <t>地金･合金</t>
  </si>
  <si>
    <t>232</t>
  </si>
  <si>
    <t>その他非鉄金属</t>
  </si>
  <si>
    <t>241</t>
  </si>
  <si>
    <t>金属製品</t>
  </si>
  <si>
    <t>251</t>
  </si>
  <si>
    <t>鉄道車両</t>
  </si>
  <si>
    <t>252</t>
  </si>
  <si>
    <t>完成自動車</t>
  </si>
  <si>
    <t>601</t>
  </si>
  <si>
    <t>バス（特大）　　　　　　　　　</t>
  </si>
  <si>
    <t>602</t>
  </si>
  <si>
    <t>バス（大型）　　　　　　　　　</t>
  </si>
  <si>
    <t>603</t>
  </si>
  <si>
    <t>バス（普通）　　　　　　　　　</t>
  </si>
  <si>
    <t>604</t>
  </si>
  <si>
    <t>605</t>
  </si>
  <si>
    <t>トラック（特大）　　　　　　　</t>
  </si>
  <si>
    <t>606</t>
  </si>
  <si>
    <t>トラック（大型）　　　　　　　</t>
  </si>
  <si>
    <t>607</t>
  </si>
  <si>
    <t>トラック（普通）　　　　　　　</t>
  </si>
  <si>
    <t>608</t>
  </si>
  <si>
    <t>トラック（小型）　　　　　　　</t>
  </si>
  <si>
    <t>609</t>
  </si>
  <si>
    <t>乗用車（普通・小型）</t>
  </si>
  <si>
    <t>610</t>
  </si>
  <si>
    <t>乗用車（軽四輪）</t>
  </si>
  <si>
    <t>613</t>
  </si>
  <si>
    <t>軽トラック　　　　　　　　　　</t>
  </si>
  <si>
    <t>614</t>
  </si>
  <si>
    <t>615</t>
  </si>
  <si>
    <t>616</t>
  </si>
  <si>
    <t>シャーシ（４０Ｆ）　　　　　　</t>
  </si>
  <si>
    <t>253</t>
  </si>
  <si>
    <t>その他輸送用車両</t>
  </si>
  <si>
    <t>254</t>
  </si>
  <si>
    <t>二輪自動車</t>
  </si>
  <si>
    <t>255</t>
  </si>
  <si>
    <t>自動車部品</t>
  </si>
  <si>
    <t>ノックダウン自動車</t>
  </si>
  <si>
    <t>256</t>
  </si>
  <si>
    <t>自動車部品　　　　　　　　　　</t>
  </si>
  <si>
    <t>その他輸送機械</t>
  </si>
  <si>
    <t>257</t>
  </si>
  <si>
    <t>その他輸送機械部品　　　　　　</t>
  </si>
  <si>
    <t>612</t>
  </si>
  <si>
    <t>自転車　　　　　　　　　　　　</t>
  </si>
  <si>
    <t>261</t>
  </si>
  <si>
    <t>産業機械</t>
  </si>
  <si>
    <t>262</t>
  </si>
  <si>
    <t>電気機械</t>
  </si>
  <si>
    <t>263</t>
  </si>
  <si>
    <t>測量・光学・医療用機械</t>
  </si>
  <si>
    <t>264</t>
  </si>
  <si>
    <t>事務用機器</t>
  </si>
  <si>
    <t>265</t>
  </si>
  <si>
    <t>その他機械</t>
  </si>
  <si>
    <t>271</t>
  </si>
  <si>
    <t>陶磁器</t>
  </si>
  <si>
    <t>281</t>
  </si>
  <si>
    <t>セメント</t>
  </si>
  <si>
    <t>291</t>
  </si>
  <si>
    <t>ガラス類</t>
  </si>
  <si>
    <t>301</t>
  </si>
  <si>
    <t>窯業品</t>
  </si>
  <si>
    <t>311</t>
  </si>
  <si>
    <t>重油</t>
  </si>
  <si>
    <t>重油　　　　　　　　　　　　　</t>
  </si>
  <si>
    <t>312</t>
  </si>
  <si>
    <t>重油精製過程に伴う副産物</t>
  </si>
  <si>
    <t>313</t>
  </si>
  <si>
    <t>船舶用重油燃料</t>
  </si>
  <si>
    <t>321</t>
  </si>
  <si>
    <t>石油製品</t>
  </si>
  <si>
    <t>322</t>
  </si>
  <si>
    <t>ナフサ　　　　　　　　　　　　</t>
  </si>
  <si>
    <t>323</t>
  </si>
  <si>
    <t>ジェット燃料油　　　　　　　　</t>
  </si>
  <si>
    <t>324</t>
  </si>
  <si>
    <t>その他揮発油　　　　　　　　　</t>
  </si>
  <si>
    <t>325</t>
  </si>
  <si>
    <t>潤滑油</t>
  </si>
  <si>
    <t>326</t>
  </si>
  <si>
    <t>燃料油　　　　　　　　　　　　</t>
  </si>
  <si>
    <t>ＬＮＧ(液化天然ガス)</t>
  </si>
  <si>
    <t>ＬＰＧ(液化石油ガス)</t>
  </si>
  <si>
    <t>その他石油製品</t>
  </si>
  <si>
    <t>327</t>
  </si>
  <si>
    <t>328</t>
  </si>
  <si>
    <t>329</t>
  </si>
  <si>
    <t>331</t>
  </si>
  <si>
    <t>コークス</t>
  </si>
  <si>
    <t>341</t>
  </si>
  <si>
    <t>石炭製品</t>
  </si>
  <si>
    <t>351</t>
  </si>
  <si>
    <t>化学薬品</t>
  </si>
  <si>
    <t>350</t>
  </si>
  <si>
    <t>その他化学薬品</t>
  </si>
  <si>
    <t>硫酸　　　　　　　　　　　　　</t>
  </si>
  <si>
    <t>352</t>
  </si>
  <si>
    <t>ソーダ　　　　　　　　　　　　</t>
  </si>
  <si>
    <t>353</t>
  </si>
  <si>
    <t>塩酸(塩化水素酸)　　　　　　　　　　　　　</t>
  </si>
  <si>
    <t>354</t>
  </si>
  <si>
    <t>アンモニア　　　　　　　　　　</t>
  </si>
  <si>
    <t>355</t>
  </si>
  <si>
    <t>その他高圧ガス</t>
  </si>
  <si>
    <t>356</t>
  </si>
  <si>
    <t>エチレン系　　　　　　　　　　</t>
  </si>
  <si>
    <t>357</t>
  </si>
  <si>
    <t>プロピレン系　　　　　　　　　</t>
  </si>
  <si>
    <t>358</t>
  </si>
  <si>
    <t>ブチレン系</t>
  </si>
  <si>
    <t>359</t>
  </si>
  <si>
    <t>芳香族系</t>
  </si>
  <si>
    <t>361</t>
  </si>
  <si>
    <t>化学肥料</t>
  </si>
  <si>
    <t>371</t>
  </si>
  <si>
    <t>染料･顔料･塗料　　　　　　　</t>
  </si>
  <si>
    <t>372</t>
  </si>
  <si>
    <t>合成樹脂　　　　　　　　　　　</t>
  </si>
  <si>
    <t>373</t>
  </si>
  <si>
    <t>動植物性油脂　　　　　　　　　　</t>
  </si>
  <si>
    <t>374</t>
  </si>
  <si>
    <t>381</t>
  </si>
  <si>
    <t>紙・パルプ</t>
  </si>
  <si>
    <t>391</t>
  </si>
  <si>
    <t>糸及び紡績半製品</t>
  </si>
  <si>
    <t>401</t>
  </si>
  <si>
    <t>その他繊維工業品</t>
  </si>
  <si>
    <t>411</t>
  </si>
  <si>
    <t>砂糖</t>
  </si>
  <si>
    <t>421</t>
  </si>
  <si>
    <t>製造食品</t>
  </si>
  <si>
    <t>422</t>
  </si>
  <si>
    <t>飲料</t>
  </si>
  <si>
    <t>423</t>
  </si>
  <si>
    <t>水</t>
  </si>
  <si>
    <t>426</t>
  </si>
  <si>
    <t>船舶給水　　　　　　　　　　　</t>
  </si>
  <si>
    <t>424</t>
  </si>
  <si>
    <t>たばこ</t>
  </si>
  <si>
    <t>425</t>
  </si>
  <si>
    <t>その他食料工業品</t>
  </si>
  <si>
    <t>431</t>
  </si>
  <si>
    <t>がん具</t>
  </si>
  <si>
    <t>441</t>
  </si>
  <si>
    <t>衣服・身廻品･はきもの</t>
  </si>
  <si>
    <t>442</t>
  </si>
  <si>
    <t>文房具・運動娯楽用品・楽器</t>
  </si>
  <si>
    <t>443</t>
  </si>
  <si>
    <t>家具装備品</t>
  </si>
  <si>
    <t>444</t>
  </si>
  <si>
    <t>その他日用品</t>
  </si>
  <si>
    <t>451</t>
  </si>
  <si>
    <t>ゴム製品</t>
  </si>
  <si>
    <t>461</t>
  </si>
  <si>
    <t>木製品</t>
  </si>
  <si>
    <t>471</t>
  </si>
  <si>
    <t>その他製造工業品</t>
  </si>
  <si>
    <t>481</t>
  </si>
  <si>
    <t>金属くず</t>
  </si>
  <si>
    <t>491</t>
  </si>
  <si>
    <t>再利用資材</t>
  </si>
  <si>
    <t>501</t>
  </si>
  <si>
    <t>動植物性製造飼肥料</t>
  </si>
  <si>
    <t>511</t>
  </si>
  <si>
    <t>廃棄物</t>
  </si>
  <si>
    <t>廃液　　　　　　　　　　　　　</t>
  </si>
  <si>
    <t>512</t>
  </si>
  <si>
    <t>廃油　　　　　　　　　　　　　</t>
  </si>
  <si>
    <t>513</t>
  </si>
  <si>
    <t>515</t>
  </si>
  <si>
    <t>その他廃棄物　　</t>
  </si>
  <si>
    <t>521</t>
  </si>
  <si>
    <t>輸送用容器</t>
  </si>
  <si>
    <t>531</t>
  </si>
  <si>
    <t>取合せ品</t>
  </si>
  <si>
    <t>２－２－２　海上出入貨物 品種別総括表（大・中・小分類）【公共】</t>
  </si>
  <si>
    <t>総　　　合　　　計</t>
  </si>
  <si>
    <t>輸　　　移　　　出</t>
  </si>
  <si>
    <t>輸　　　移　　　入</t>
  </si>
  <si>
    <t>前年比</t>
  </si>
  <si>
    <t>総合計</t>
  </si>
  <si>
    <t>農水産品計</t>
  </si>
  <si>
    <t>マイロ</t>
  </si>
  <si>
    <t>041</t>
  </si>
  <si>
    <t>綿花</t>
  </si>
  <si>
    <t>061</t>
  </si>
  <si>
    <t>羊毛</t>
  </si>
  <si>
    <t>林産品計</t>
  </si>
  <si>
    <t>091</t>
  </si>
  <si>
    <t>原木</t>
  </si>
  <si>
    <t>092</t>
  </si>
  <si>
    <t>101</t>
  </si>
  <si>
    <t>樹脂類</t>
  </si>
  <si>
    <t>111</t>
  </si>
  <si>
    <t>112</t>
  </si>
  <si>
    <t>その他林産品</t>
  </si>
  <si>
    <t>121</t>
  </si>
  <si>
    <t>薪炭</t>
  </si>
  <si>
    <t>131</t>
  </si>
  <si>
    <t>141</t>
  </si>
  <si>
    <t>151</t>
  </si>
  <si>
    <t>161</t>
  </si>
  <si>
    <t>162</t>
  </si>
  <si>
    <t>171</t>
  </si>
  <si>
    <t>181</t>
  </si>
  <si>
    <t>りん鉱石</t>
  </si>
  <si>
    <t>191</t>
  </si>
  <si>
    <t>石灰石</t>
  </si>
  <si>
    <t>201</t>
  </si>
  <si>
    <t>211</t>
  </si>
  <si>
    <t>212</t>
  </si>
  <si>
    <t>213</t>
  </si>
  <si>
    <t>タルク（滑石）</t>
  </si>
  <si>
    <t>214</t>
  </si>
  <si>
    <t>クリンカー</t>
  </si>
  <si>
    <t>215</t>
  </si>
  <si>
    <t>粘土</t>
  </si>
  <si>
    <t>216</t>
  </si>
  <si>
    <t>金属機械工業品計</t>
  </si>
  <si>
    <t>バス（小型）　　　　　　　　　</t>
  </si>
  <si>
    <t>トラック・トレーラー</t>
  </si>
  <si>
    <t>シャーシ（２０Ｆ）　　　　　　</t>
  </si>
  <si>
    <t>船舶・航空機</t>
  </si>
  <si>
    <t>その他輸送機械　　　　　</t>
  </si>
  <si>
    <t>（単位 ： トン、％）</t>
  </si>
  <si>
    <t>化学工業品計</t>
  </si>
  <si>
    <t>石油精製過程に伴う副産物</t>
  </si>
  <si>
    <t>船舶用石油燃料</t>
  </si>
  <si>
    <t>染料・塗料・合成樹脂・
その他化学工業品</t>
  </si>
  <si>
    <t>他に分類されない
化学工業品　　</t>
  </si>
  <si>
    <t>軽工業品計</t>
  </si>
  <si>
    <t>雑工業品計</t>
  </si>
  <si>
    <t>特殊品計</t>
  </si>
  <si>
    <t>からみ</t>
  </si>
  <si>
    <t>廃土砂</t>
  </si>
  <si>
    <t>外　　　貿　　　計</t>
  </si>
  <si>
    <t>輸　　　　　　出</t>
  </si>
  <si>
    <t>輸　　　　　　入</t>
  </si>
  <si>
    <t>内貿計</t>
  </si>
  <si>
    <t>移出</t>
  </si>
  <si>
    <t>移入</t>
  </si>
  <si>
    <t>27年</t>
  </si>
  <si>
    <t>鉱産品計</t>
  </si>
  <si>
    <t>分類不能のもの</t>
  </si>
  <si>
    <t>分類不能のもの</t>
  </si>
  <si>
    <t>28年</t>
  </si>
  <si>
    <t>28年</t>
  </si>
  <si>
    <t>27年</t>
  </si>
  <si>
    <t>*</t>
  </si>
  <si>
    <t>******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</si>
</sst>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);[Red]\(#,##0\)"/>
    <numFmt numFmtId="181" formatCode="#,##0.0_);[Red]\(#,##0.0\)"/>
    <numFmt numFmtId="182" formatCode="#,##0_ "/>
    <numFmt numFmtId="183" formatCode="#,##0.0_ "/>
    <numFmt numFmtId="184" formatCode="0_ "/>
    <numFmt numFmtId="185" formatCode="0.0_ "/>
    <numFmt numFmtId="186" formatCode="0.0_);[Red]\(0.0\)"/>
    <numFmt numFmtId="187" formatCode="_ * #,###,##0_ ;_ * \-#,###,##0_ ;_ * &quot;-&quot;_ ;_ @_ "/>
    <numFmt numFmtId="188" formatCode="_ * ###,##0.0_ ;_ * \-#,###,##0.0_ ;_ * &quot;-&quot;_ ;_ @_ "/>
    <numFmt numFmtId="189" formatCode="_ * ###,##0.0;_ * \-#,###,##0.0;_ * &quot;-&quot;_ ;_ @"/>
    <numFmt numFmtId="190" formatCode="_ * ###,##0.0;_ * \-#,###,##0.0_ ;_ * &quot;-&quot;;_ @"/>
    <numFmt numFmtId="191" formatCode="_ * ###,##0.0;_ * \-#,###,##0.0;_ * &quot;-&quot;;_ @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7"/>
      <name val="ＭＳ 明朝"/>
      <family val="1"/>
    </font>
    <font>
      <b/>
      <sz val="7"/>
      <name val="ＭＳ ゴシック"/>
      <family val="3"/>
    </font>
    <font>
      <b/>
      <sz val="7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Fill="1" applyAlignment="1">
      <alignment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181" fontId="20" fillId="0" borderId="11" xfId="0" applyNumberFormat="1" applyFont="1" applyFill="1" applyBorder="1" applyAlignment="1">
      <alignment horizontal="center" vertical="center" wrapText="1"/>
    </xf>
    <xf numFmtId="180" fontId="25" fillId="0" borderId="0" xfId="0" applyNumberFormat="1" applyFont="1" applyFill="1" applyBorder="1" applyAlignment="1">
      <alignment vertical="center"/>
    </xf>
    <xf numFmtId="180" fontId="26" fillId="0" borderId="12" xfId="0" applyNumberFormat="1" applyFont="1" applyFill="1" applyBorder="1" applyAlignment="1">
      <alignment horizontal="distributed" vertical="center"/>
    </xf>
    <xf numFmtId="180" fontId="25" fillId="0" borderId="0" xfId="0" applyNumberFormat="1" applyFont="1" applyFill="1" applyBorder="1" applyAlignment="1">
      <alignment horizontal="distributed" vertical="center" wrapText="1"/>
    </xf>
    <xf numFmtId="0" fontId="27" fillId="0" borderId="0" xfId="0" applyFont="1" applyFill="1" applyAlignment="1">
      <alignment vertical="center" wrapText="1"/>
    </xf>
    <xf numFmtId="180" fontId="26" fillId="0" borderId="0" xfId="0" applyNumberFormat="1" applyFont="1" applyFill="1" applyBorder="1" applyAlignment="1">
      <alignment horizontal="distributed" vertical="center"/>
    </xf>
    <xf numFmtId="187" fontId="23" fillId="0" borderId="13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180" fontId="28" fillId="0" borderId="0" xfId="0" applyNumberFormat="1" applyFont="1" applyFill="1" applyBorder="1" applyAlignment="1">
      <alignment vertical="center"/>
    </xf>
    <xf numFmtId="180" fontId="28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0" fontId="28" fillId="0" borderId="0" xfId="0" applyNumberFormat="1" applyFont="1" applyFill="1" applyBorder="1" applyAlignment="1">
      <alignment horizontal="distributed" vertical="center" wrapText="1"/>
    </xf>
    <xf numFmtId="187" fontId="21" fillId="0" borderId="13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 vertical="center" wrapText="1"/>
    </xf>
    <xf numFmtId="180" fontId="28" fillId="0" borderId="0" xfId="0" applyNumberFormat="1" applyFont="1" applyFill="1" applyBorder="1" applyAlignment="1">
      <alignment horizontal="right" vertical="center"/>
    </xf>
    <xf numFmtId="180" fontId="27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180" fontId="28" fillId="0" borderId="14" xfId="0" applyNumberFormat="1" applyFont="1" applyFill="1" applyBorder="1" applyAlignment="1">
      <alignment vertical="center"/>
    </xf>
    <xf numFmtId="180" fontId="28" fillId="0" borderId="14" xfId="0" applyNumberFormat="1" applyFont="1" applyFill="1" applyBorder="1" applyAlignment="1">
      <alignment horizontal="distributed" vertical="center" wrapText="1"/>
    </xf>
    <xf numFmtId="187" fontId="21" fillId="0" borderId="15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distributed" vertical="center"/>
    </xf>
    <xf numFmtId="180" fontId="25" fillId="0" borderId="12" xfId="0" applyNumberFormat="1" applyFont="1" applyFill="1" applyBorder="1" applyAlignment="1">
      <alignment horizontal="distributed" vertical="center" wrapText="1"/>
    </xf>
    <xf numFmtId="187" fontId="23" fillId="0" borderId="16" xfId="0" applyNumberFormat="1" applyFont="1" applyFill="1" applyBorder="1" applyAlignment="1">
      <alignment horizontal="right" vertical="center" wrapText="1"/>
    </xf>
    <xf numFmtId="188" fontId="21" fillId="0" borderId="13" xfId="0" applyNumberFormat="1" applyFont="1" applyFill="1" applyBorder="1" applyAlignment="1">
      <alignment horizontal="right" vertical="center" shrinkToFit="1"/>
    </xf>
    <xf numFmtId="188" fontId="21" fillId="0" borderId="17" xfId="0" applyNumberFormat="1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187" fontId="23" fillId="0" borderId="15" xfId="0" applyNumberFormat="1" applyFont="1" applyFill="1" applyBorder="1" applyAlignment="1">
      <alignment horizontal="right" vertical="center" wrapText="1"/>
    </xf>
    <xf numFmtId="188" fontId="23" fillId="0" borderId="15" xfId="0" applyNumberFormat="1" applyFont="1" applyFill="1" applyBorder="1" applyAlignment="1">
      <alignment horizontal="right" vertical="center" shrinkToFit="1"/>
    </xf>
    <xf numFmtId="188" fontId="21" fillId="0" borderId="15" xfId="0" applyNumberFormat="1" applyFont="1" applyFill="1" applyBorder="1" applyAlignment="1">
      <alignment horizontal="right" vertical="center" shrinkToFit="1"/>
    </xf>
    <xf numFmtId="188" fontId="21" fillId="0" borderId="19" xfId="0" applyNumberFormat="1" applyFont="1" applyFill="1" applyBorder="1" applyAlignment="1">
      <alignment horizontal="right" vertical="center" shrinkToFit="1"/>
    </xf>
    <xf numFmtId="0" fontId="23" fillId="0" borderId="0" xfId="0" applyFont="1" applyFill="1" applyAlignment="1">
      <alignment vertical="center" wrapText="1"/>
    </xf>
    <xf numFmtId="181" fontId="23" fillId="0" borderId="0" xfId="0" applyNumberFormat="1" applyFont="1" applyFill="1" applyAlignment="1">
      <alignment vertical="center" wrapText="1"/>
    </xf>
    <xf numFmtId="181" fontId="21" fillId="0" borderId="0" xfId="0" applyNumberFormat="1" applyFont="1" applyFill="1" applyAlignment="1">
      <alignment vertical="center" wrapText="1"/>
    </xf>
    <xf numFmtId="180" fontId="21" fillId="0" borderId="0" xfId="0" applyNumberFormat="1" applyFont="1" applyFill="1" applyAlignment="1">
      <alignment wrapText="1"/>
    </xf>
    <xf numFmtId="180" fontId="24" fillId="0" borderId="0" xfId="0" applyNumberFormat="1" applyFont="1" applyFill="1" applyBorder="1" applyAlignment="1">
      <alignment wrapText="1"/>
    </xf>
    <xf numFmtId="180" fontId="24" fillId="0" borderId="0" xfId="0" applyNumberFormat="1" applyFont="1" applyFill="1" applyAlignment="1">
      <alignment wrapText="1"/>
    </xf>
    <xf numFmtId="180" fontId="27" fillId="0" borderId="0" xfId="0" applyNumberFormat="1" applyFont="1" applyFill="1" applyBorder="1" applyAlignment="1">
      <alignment wrapText="1"/>
    </xf>
    <xf numFmtId="180" fontId="27" fillId="0" borderId="0" xfId="0" applyNumberFormat="1" applyFont="1" applyFill="1" applyAlignment="1">
      <alignment wrapText="1"/>
    </xf>
    <xf numFmtId="180" fontId="31" fillId="0" borderId="0" xfId="0" applyNumberFormat="1" applyFont="1" applyFill="1" applyBorder="1" applyAlignment="1">
      <alignment wrapText="1"/>
    </xf>
    <xf numFmtId="180" fontId="29" fillId="0" borderId="0" xfId="0" applyNumberFormat="1" applyFont="1" applyFill="1" applyBorder="1" applyAlignment="1">
      <alignment wrapText="1"/>
    </xf>
    <xf numFmtId="180" fontId="32" fillId="0" borderId="0" xfId="0" applyNumberFormat="1" applyFont="1" applyFill="1" applyBorder="1" applyAlignment="1">
      <alignment wrapText="1"/>
    </xf>
    <xf numFmtId="180" fontId="29" fillId="0" borderId="0" xfId="0" applyNumberFormat="1" applyFont="1" applyFill="1" applyAlignment="1">
      <alignment wrapText="1"/>
    </xf>
    <xf numFmtId="180" fontId="23" fillId="0" borderId="0" xfId="0" applyNumberFormat="1" applyFont="1" applyFill="1" applyBorder="1" applyAlignment="1">
      <alignment wrapText="1"/>
    </xf>
    <xf numFmtId="188" fontId="23" fillId="0" borderId="13" xfId="0" applyNumberFormat="1" applyFont="1" applyFill="1" applyBorder="1" applyAlignment="1">
      <alignment horizontal="right" vertical="center" wrapText="1"/>
    </xf>
    <xf numFmtId="188" fontId="21" fillId="0" borderId="13" xfId="0" applyNumberFormat="1" applyFont="1" applyFill="1" applyBorder="1" applyAlignment="1">
      <alignment horizontal="right" vertical="center" wrapText="1"/>
    </xf>
    <xf numFmtId="188" fontId="21" fillId="0" borderId="17" xfId="0" applyNumberFormat="1" applyFont="1" applyFill="1" applyBorder="1" applyAlignment="1">
      <alignment horizontal="right" vertical="center" wrapText="1"/>
    </xf>
    <xf numFmtId="180" fontId="21" fillId="0" borderId="0" xfId="0" applyNumberFormat="1" applyFont="1" applyFill="1" applyBorder="1" applyAlignment="1">
      <alignment wrapText="1"/>
    </xf>
    <xf numFmtId="180" fontId="21" fillId="0" borderId="14" xfId="0" applyNumberFormat="1" applyFont="1" applyFill="1" applyBorder="1" applyAlignment="1">
      <alignment wrapText="1"/>
    </xf>
    <xf numFmtId="188" fontId="23" fillId="0" borderId="15" xfId="0" applyNumberFormat="1" applyFont="1" applyFill="1" applyBorder="1" applyAlignment="1">
      <alignment horizontal="right" vertical="center" wrapText="1"/>
    </xf>
    <xf numFmtId="188" fontId="21" fillId="0" borderId="15" xfId="0" applyNumberFormat="1" applyFont="1" applyFill="1" applyBorder="1" applyAlignment="1">
      <alignment horizontal="right" vertical="center" wrapText="1"/>
    </xf>
    <xf numFmtId="188" fontId="21" fillId="0" borderId="19" xfId="0" applyNumberFormat="1" applyFont="1" applyFill="1" applyBorder="1" applyAlignment="1">
      <alignment horizontal="right" vertical="center" wrapText="1"/>
    </xf>
    <xf numFmtId="181" fontId="21" fillId="0" borderId="0" xfId="0" applyNumberFormat="1" applyFont="1" applyFill="1" applyAlignment="1">
      <alignment wrapText="1"/>
    </xf>
    <xf numFmtId="180" fontId="27" fillId="0" borderId="0" xfId="0" applyNumberFormat="1" applyFont="1" applyFill="1" applyAlignment="1">
      <alignment vertical="center" wrapText="1"/>
    </xf>
    <xf numFmtId="180" fontId="21" fillId="0" borderId="0" xfId="0" applyNumberFormat="1" applyFont="1" applyFill="1" applyAlignment="1">
      <alignment vertical="center" wrapText="1"/>
    </xf>
    <xf numFmtId="191" fontId="23" fillId="0" borderId="16" xfId="0" applyNumberFormat="1" applyFont="1" applyFill="1" applyBorder="1" applyAlignment="1">
      <alignment horizontal="right" vertical="center" shrinkToFit="1"/>
    </xf>
    <xf numFmtId="190" fontId="23" fillId="0" borderId="16" xfId="0" applyNumberFormat="1" applyFont="1" applyFill="1" applyBorder="1" applyAlignment="1">
      <alignment horizontal="right" vertical="center" shrinkToFit="1"/>
    </xf>
    <xf numFmtId="190" fontId="23" fillId="0" borderId="20" xfId="0" applyNumberFormat="1" applyFont="1" applyFill="1" applyBorder="1" applyAlignment="1">
      <alignment horizontal="right" vertical="center" shrinkToFit="1"/>
    </xf>
    <xf numFmtId="191" fontId="23" fillId="0" borderId="13" xfId="0" applyNumberFormat="1" applyFont="1" applyFill="1" applyBorder="1" applyAlignment="1">
      <alignment horizontal="right" vertical="center" shrinkToFit="1"/>
    </xf>
    <xf numFmtId="190" fontId="23" fillId="0" borderId="13" xfId="0" applyNumberFormat="1" applyFont="1" applyFill="1" applyBorder="1" applyAlignment="1">
      <alignment horizontal="right" vertical="center" shrinkToFit="1"/>
    </xf>
    <xf numFmtId="190" fontId="23" fillId="0" borderId="17" xfId="0" applyNumberFormat="1" applyFont="1" applyFill="1" applyBorder="1" applyAlignment="1">
      <alignment horizontal="right" vertical="center" shrinkToFit="1"/>
    </xf>
    <xf numFmtId="191" fontId="21" fillId="0" borderId="13" xfId="0" applyNumberFormat="1" applyFont="1" applyFill="1" applyBorder="1" applyAlignment="1">
      <alignment horizontal="right" vertical="center" shrinkToFit="1"/>
    </xf>
    <xf numFmtId="191" fontId="21" fillId="0" borderId="17" xfId="0" applyNumberFormat="1" applyFont="1" applyFill="1" applyBorder="1" applyAlignment="1">
      <alignment horizontal="right" vertical="center" shrinkToFit="1"/>
    </xf>
    <xf numFmtId="191" fontId="23" fillId="0" borderId="15" xfId="0" applyNumberFormat="1" applyFont="1" applyFill="1" applyBorder="1" applyAlignment="1">
      <alignment horizontal="right" vertical="center" shrinkToFit="1"/>
    </xf>
    <xf numFmtId="191" fontId="21" fillId="0" borderId="15" xfId="0" applyNumberFormat="1" applyFont="1" applyFill="1" applyBorder="1" applyAlignment="1">
      <alignment horizontal="right" vertical="center" shrinkToFit="1"/>
    </xf>
    <xf numFmtId="191" fontId="21" fillId="0" borderId="19" xfId="0" applyNumberFormat="1" applyFont="1" applyFill="1" applyBorder="1" applyAlignment="1">
      <alignment horizontal="right" vertical="center" shrinkToFit="1"/>
    </xf>
    <xf numFmtId="187" fontId="24" fillId="0" borderId="0" xfId="0" applyNumberFormat="1" applyFont="1" applyFill="1" applyAlignment="1">
      <alignment vertical="center" wrapText="1"/>
    </xf>
    <xf numFmtId="191" fontId="23" fillId="0" borderId="17" xfId="0" applyNumberFormat="1" applyFont="1" applyFill="1" applyBorder="1" applyAlignment="1">
      <alignment horizontal="right" vertical="center" shrinkToFit="1"/>
    </xf>
    <xf numFmtId="180" fontId="28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180" fontId="30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0" fontId="28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180" fontId="26" fillId="0" borderId="12" xfId="0" applyNumberFormat="1" applyFont="1" applyFill="1" applyBorder="1" applyAlignment="1">
      <alignment horizontal="distributed" vertical="center"/>
    </xf>
    <xf numFmtId="180" fontId="26" fillId="0" borderId="0" xfId="0" applyNumberFormat="1" applyFont="1" applyFill="1" applyBorder="1" applyAlignment="1">
      <alignment horizontal="distributed" vertical="center"/>
    </xf>
    <xf numFmtId="180" fontId="28" fillId="0" borderId="14" xfId="0" applyNumberFormat="1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0" fontId="19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wrapText="1"/>
    </xf>
    <xf numFmtId="0" fontId="20" fillId="0" borderId="14" xfId="0" applyFont="1" applyFill="1" applyBorder="1" applyAlignment="1">
      <alignment horizontal="right" wrapText="1"/>
    </xf>
    <xf numFmtId="180" fontId="22" fillId="0" borderId="12" xfId="0" applyNumberFormat="1" applyFont="1" applyFill="1" applyBorder="1" applyAlignment="1">
      <alignment horizontal="center" vertical="center" wrapText="1"/>
    </xf>
    <xf numFmtId="180" fontId="22" fillId="0" borderId="21" xfId="0" applyNumberFormat="1" applyFont="1" applyFill="1" applyBorder="1" applyAlignment="1">
      <alignment horizontal="center" vertical="center" wrapText="1"/>
    </xf>
    <xf numFmtId="180" fontId="22" fillId="0" borderId="14" xfId="0" applyNumberFormat="1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180" fontId="20" fillId="0" borderId="22" xfId="0" applyNumberFormat="1" applyFont="1" applyFill="1" applyBorder="1" applyAlignment="1">
      <alignment horizontal="center" vertical="center" wrapText="1"/>
    </xf>
    <xf numFmtId="180" fontId="30" fillId="0" borderId="0" xfId="0" applyNumberFormat="1" applyFont="1" applyFill="1" applyBorder="1" applyAlignment="1">
      <alignment horizontal="distributed" vertical="center" wrapText="1"/>
    </xf>
    <xf numFmtId="0" fontId="18" fillId="0" borderId="0" xfId="0" applyFont="1" applyFill="1" applyAlignment="1">
      <alignment horizontal="distributed" vertical="center"/>
    </xf>
    <xf numFmtId="180" fontId="19" fillId="0" borderId="14" xfId="0" applyNumberFormat="1" applyFont="1" applyFill="1" applyBorder="1" applyAlignment="1">
      <alignment vertical="center" wrapText="1"/>
    </xf>
    <xf numFmtId="180" fontId="20" fillId="0" borderId="0" xfId="0" applyNumberFormat="1" applyFont="1" applyFill="1" applyBorder="1" applyAlignment="1">
      <alignment horizontal="right" wrapText="1"/>
    </xf>
    <xf numFmtId="180" fontId="20" fillId="0" borderId="14" xfId="0" applyNumberFormat="1" applyFont="1" applyFill="1" applyBorder="1" applyAlignment="1">
      <alignment horizontal="right" wrapText="1"/>
    </xf>
    <xf numFmtId="180" fontId="22" fillId="0" borderId="18" xfId="0" applyNumberFormat="1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distributed" vertical="center" wrapText="1"/>
    </xf>
    <xf numFmtId="180" fontId="20" fillId="0" borderId="22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8"/>
  <sheetViews>
    <sheetView showGridLines="0" tabSelected="1" zoomScale="120" zoomScaleNormal="120" zoomScaleSheetLayoutView="100" workbookViewId="0" topLeftCell="A1">
      <selection activeCell="A1" sqref="A1:IV16384"/>
    </sheetView>
  </sheetViews>
  <sheetFormatPr defaultColWidth="9.00390625" defaultRowHeight="11.25" customHeight="1"/>
  <cols>
    <col min="1" max="1" width="3.75390625" style="1" customWidth="1"/>
    <col min="2" max="2" width="1.4921875" style="1" customWidth="1"/>
    <col min="3" max="3" width="13.875" style="1" customWidth="1"/>
    <col min="4" max="4" width="1.875" style="1" customWidth="1"/>
    <col min="5" max="5" width="1.25" style="1" customWidth="1"/>
    <col min="6" max="7" width="9.25390625" style="37" customWidth="1"/>
    <col min="8" max="8" width="6.50390625" style="38" customWidth="1"/>
    <col min="9" max="10" width="9.25390625" style="1" customWidth="1"/>
    <col min="11" max="11" width="6.50390625" style="39" customWidth="1"/>
    <col min="12" max="13" width="9.25390625" style="1" customWidth="1"/>
    <col min="14" max="14" width="6.50390625" style="39" customWidth="1"/>
    <col min="15" max="16384" width="9.00390625" style="1" customWidth="1"/>
  </cols>
  <sheetData>
    <row r="1" spans="1:14" ht="11.25" customHeight="1">
      <c r="A1" s="84" t="s">
        <v>225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85"/>
      <c r="N1" s="85"/>
    </row>
    <row r="2" spans="1:14" ht="11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6"/>
      <c r="M2" s="86"/>
      <c r="N2" s="86"/>
    </row>
    <row r="3" spans="1:16" s="3" customFormat="1" ht="23.25" customHeight="1">
      <c r="A3" s="87"/>
      <c r="B3" s="87"/>
      <c r="C3" s="87"/>
      <c r="D3" s="87"/>
      <c r="E3" s="88"/>
      <c r="F3" s="90" t="s">
        <v>226</v>
      </c>
      <c r="G3" s="90"/>
      <c r="H3" s="90"/>
      <c r="I3" s="91" t="s">
        <v>227</v>
      </c>
      <c r="J3" s="91"/>
      <c r="K3" s="91"/>
      <c r="L3" s="91" t="s">
        <v>228</v>
      </c>
      <c r="M3" s="91"/>
      <c r="N3" s="92"/>
      <c r="P3" s="72"/>
    </row>
    <row r="4" spans="1:14" s="3" customFormat="1" ht="23.25" customHeight="1">
      <c r="A4" s="89"/>
      <c r="B4" s="89"/>
      <c r="C4" s="89"/>
      <c r="D4" s="89"/>
      <c r="E4" s="89"/>
      <c r="F4" s="2" t="s">
        <v>295</v>
      </c>
      <c r="G4" s="2" t="s">
        <v>291</v>
      </c>
      <c r="H4" s="4" t="s">
        <v>229</v>
      </c>
      <c r="I4" s="2" t="s">
        <v>295</v>
      </c>
      <c r="J4" s="2" t="s">
        <v>291</v>
      </c>
      <c r="K4" s="4" t="s">
        <v>229</v>
      </c>
      <c r="L4" s="2" t="s">
        <v>295</v>
      </c>
      <c r="M4" s="2" t="s">
        <v>291</v>
      </c>
      <c r="N4" s="5" t="s">
        <v>229</v>
      </c>
    </row>
    <row r="5" spans="1:14" s="9" customFormat="1" ht="9.75" customHeight="1">
      <c r="A5" s="6"/>
      <c r="B5" s="80" t="s">
        <v>230</v>
      </c>
      <c r="C5" s="80"/>
      <c r="D5" s="7"/>
      <c r="E5" s="8"/>
      <c r="F5" s="27">
        <v>10442075</v>
      </c>
      <c r="G5" s="27">
        <v>11092100</v>
      </c>
      <c r="H5" s="61">
        <v>94.13974810901452</v>
      </c>
      <c r="I5" s="27">
        <v>6782373</v>
      </c>
      <c r="J5" s="27">
        <v>7437508</v>
      </c>
      <c r="K5" s="62">
        <v>91.1914716595935</v>
      </c>
      <c r="L5" s="27">
        <v>3659702</v>
      </c>
      <c r="M5" s="27">
        <v>3654592</v>
      </c>
      <c r="N5" s="63">
        <v>100.13982408980264</v>
      </c>
    </row>
    <row r="6" spans="1:15" s="9" customFormat="1" ht="9.75" customHeight="1">
      <c r="A6" s="6"/>
      <c r="B6" s="81" t="s">
        <v>231</v>
      </c>
      <c r="C6" s="81"/>
      <c r="D6" s="10"/>
      <c r="E6" s="8"/>
      <c r="F6" s="11">
        <v>70147</v>
      </c>
      <c r="G6" s="11">
        <v>66582</v>
      </c>
      <c r="H6" s="64">
        <v>105.3542999609504</v>
      </c>
      <c r="I6" s="11">
        <v>40330</v>
      </c>
      <c r="J6" s="11">
        <v>38159</v>
      </c>
      <c r="K6" s="65">
        <v>105.68935244634294</v>
      </c>
      <c r="L6" s="11">
        <v>29817</v>
      </c>
      <c r="M6" s="11">
        <v>28423</v>
      </c>
      <c r="N6" s="66">
        <v>104.90447876719557</v>
      </c>
      <c r="O6" s="12"/>
    </row>
    <row r="7" spans="1:16" s="18" customFormat="1" ht="9.75" customHeight="1">
      <c r="A7" s="13" t="s">
        <v>0</v>
      </c>
      <c r="B7" s="74" t="s">
        <v>1</v>
      </c>
      <c r="C7" s="74"/>
      <c r="D7" s="77"/>
      <c r="E7" s="16"/>
      <c r="F7" s="11">
        <v>0</v>
      </c>
      <c r="G7" s="11">
        <v>50</v>
      </c>
      <c r="H7" s="64">
        <v>0</v>
      </c>
      <c r="I7" s="17">
        <v>0</v>
      </c>
      <c r="J7" s="17">
        <v>0</v>
      </c>
      <c r="K7" s="67">
        <v>0</v>
      </c>
      <c r="L7" s="17">
        <v>0</v>
      </c>
      <c r="M7" s="17">
        <v>50</v>
      </c>
      <c r="N7" s="68">
        <v>0</v>
      </c>
      <c r="P7" s="9"/>
    </row>
    <row r="8" spans="1:16" s="18" customFormat="1" ht="9.75" customHeight="1">
      <c r="A8" s="13" t="s">
        <v>2</v>
      </c>
      <c r="B8" s="74" t="s">
        <v>3</v>
      </c>
      <c r="C8" s="74"/>
      <c r="D8" s="77"/>
      <c r="E8" s="16"/>
      <c r="F8" s="11">
        <v>660</v>
      </c>
      <c r="G8" s="11">
        <v>280</v>
      </c>
      <c r="H8" s="64">
        <v>235.71428571428572</v>
      </c>
      <c r="I8" s="17">
        <v>210</v>
      </c>
      <c r="J8" s="17">
        <v>0</v>
      </c>
      <c r="K8" s="67" t="s">
        <v>298</v>
      </c>
      <c r="L8" s="17">
        <v>450</v>
      </c>
      <c r="M8" s="17">
        <v>280</v>
      </c>
      <c r="N8" s="68">
        <v>160.71428571428572</v>
      </c>
      <c r="P8" s="9"/>
    </row>
    <row r="9" spans="1:14" s="18" customFormat="1" ht="9.75" customHeight="1">
      <c r="A9" s="13" t="s">
        <v>4</v>
      </c>
      <c r="B9" s="74" t="s">
        <v>5</v>
      </c>
      <c r="C9" s="74"/>
      <c r="D9" s="77"/>
      <c r="E9" s="16"/>
      <c r="F9" s="11">
        <v>0</v>
      </c>
      <c r="G9" s="11">
        <v>20</v>
      </c>
      <c r="H9" s="64">
        <v>0</v>
      </c>
      <c r="I9" s="17">
        <v>0</v>
      </c>
      <c r="J9" s="17">
        <v>0</v>
      </c>
      <c r="K9" s="67">
        <v>0</v>
      </c>
      <c r="L9" s="17">
        <v>0</v>
      </c>
      <c r="M9" s="17">
        <v>20</v>
      </c>
      <c r="N9" s="68">
        <v>0</v>
      </c>
    </row>
    <row r="10" spans="1:14" s="18" customFormat="1" ht="9.75" customHeight="1">
      <c r="A10" s="13" t="s">
        <v>6</v>
      </c>
      <c r="B10" s="74" t="s">
        <v>7</v>
      </c>
      <c r="C10" s="74"/>
      <c r="D10" s="77"/>
      <c r="E10" s="16"/>
      <c r="F10" s="11">
        <v>0</v>
      </c>
      <c r="G10" s="11">
        <v>11</v>
      </c>
      <c r="H10" s="64">
        <v>0</v>
      </c>
      <c r="I10" s="17">
        <v>0</v>
      </c>
      <c r="J10" s="17">
        <v>0</v>
      </c>
      <c r="K10" s="67">
        <v>0</v>
      </c>
      <c r="L10" s="17">
        <v>0</v>
      </c>
      <c r="M10" s="17">
        <v>11</v>
      </c>
      <c r="N10" s="68">
        <v>0</v>
      </c>
    </row>
    <row r="11" spans="1:14" s="18" customFormat="1" ht="9.75" customHeight="1">
      <c r="A11" s="19" t="s">
        <v>6</v>
      </c>
      <c r="B11" s="14"/>
      <c r="C11" s="74" t="s">
        <v>8</v>
      </c>
      <c r="D11" s="74"/>
      <c r="E11" s="16"/>
      <c r="F11" s="11">
        <v>0</v>
      </c>
      <c r="G11" s="11">
        <v>11</v>
      </c>
      <c r="H11" s="64">
        <v>0</v>
      </c>
      <c r="I11" s="17">
        <v>0</v>
      </c>
      <c r="J11" s="17">
        <v>0</v>
      </c>
      <c r="K11" s="67">
        <v>0</v>
      </c>
      <c r="L11" s="17">
        <v>0</v>
      </c>
      <c r="M11" s="17">
        <v>11</v>
      </c>
      <c r="N11" s="68">
        <v>0</v>
      </c>
    </row>
    <row r="12" spans="1:14" s="18" customFormat="1" ht="9.75" customHeight="1">
      <c r="A12" s="19" t="s">
        <v>9</v>
      </c>
      <c r="B12" s="14"/>
      <c r="C12" s="74" t="s">
        <v>10</v>
      </c>
      <c r="D12" s="74"/>
      <c r="E12" s="16"/>
      <c r="F12" s="11">
        <v>0</v>
      </c>
      <c r="G12" s="11">
        <v>0</v>
      </c>
      <c r="H12" s="64">
        <v>0</v>
      </c>
      <c r="I12" s="17">
        <v>0</v>
      </c>
      <c r="J12" s="17">
        <v>0</v>
      </c>
      <c r="K12" s="67">
        <v>0</v>
      </c>
      <c r="L12" s="17">
        <v>0</v>
      </c>
      <c r="M12" s="17">
        <v>0</v>
      </c>
      <c r="N12" s="68">
        <v>0</v>
      </c>
    </row>
    <row r="13" spans="1:14" s="18" customFormat="1" ht="9.75" customHeight="1">
      <c r="A13" s="13" t="s">
        <v>11</v>
      </c>
      <c r="B13" s="74" t="s">
        <v>12</v>
      </c>
      <c r="C13" s="74"/>
      <c r="D13" s="77"/>
      <c r="E13" s="16"/>
      <c r="F13" s="11">
        <v>39750</v>
      </c>
      <c r="G13" s="11">
        <v>37015</v>
      </c>
      <c r="H13" s="64">
        <v>107.38889639335405</v>
      </c>
      <c r="I13" s="17">
        <v>39750</v>
      </c>
      <c r="J13" s="17">
        <v>37015</v>
      </c>
      <c r="K13" s="67">
        <v>107.38889639335405</v>
      </c>
      <c r="L13" s="17">
        <v>0</v>
      </c>
      <c r="M13" s="17">
        <v>0</v>
      </c>
      <c r="N13" s="68">
        <v>0</v>
      </c>
    </row>
    <row r="14" spans="1:14" s="18" customFormat="1" ht="9.75" customHeight="1">
      <c r="A14" s="19" t="s">
        <v>11</v>
      </c>
      <c r="B14" s="14"/>
      <c r="C14" s="74" t="s">
        <v>232</v>
      </c>
      <c r="D14" s="74"/>
      <c r="E14" s="16"/>
      <c r="F14" s="11">
        <v>0</v>
      </c>
      <c r="G14" s="11">
        <v>0</v>
      </c>
      <c r="H14" s="64">
        <v>0</v>
      </c>
      <c r="I14" s="17">
        <v>0</v>
      </c>
      <c r="J14" s="17">
        <v>0</v>
      </c>
      <c r="K14" s="67">
        <v>0</v>
      </c>
      <c r="L14" s="17">
        <v>0</v>
      </c>
      <c r="M14" s="17">
        <v>0</v>
      </c>
      <c r="N14" s="68">
        <v>0</v>
      </c>
    </row>
    <row r="15" spans="1:14" s="18" customFormat="1" ht="9.75" customHeight="1">
      <c r="A15" s="19" t="s">
        <v>13</v>
      </c>
      <c r="B15" s="14"/>
      <c r="C15" s="74" t="s">
        <v>12</v>
      </c>
      <c r="D15" s="74"/>
      <c r="E15" s="16"/>
      <c r="F15" s="11">
        <v>39750</v>
      </c>
      <c r="G15" s="11">
        <v>37015</v>
      </c>
      <c r="H15" s="64">
        <v>107.38889639335405</v>
      </c>
      <c r="I15" s="17">
        <v>39750</v>
      </c>
      <c r="J15" s="17">
        <v>37015</v>
      </c>
      <c r="K15" s="67">
        <v>107.38889639335405</v>
      </c>
      <c r="L15" s="17">
        <v>0</v>
      </c>
      <c r="M15" s="17">
        <v>0</v>
      </c>
      <c r="N15" s="68">
        <v>0</v>
      </c>
    </row>
    <row r="16" spans="1:14" s="18" customFormat="1" ht="9.75" customHeight="1">
      <c r="A16" s="13" t="s">
        <v>14</v>
      </c>
      <c r="B16" s="74" t="s">
        <v>15</v>
      </c>
      <c r="C16" s="74"/>
      <c r="D16" s="77"/>
      <c r="E16" s="16"/>
      <c r="F16" s="11">
        <v>7171</v>
      </c>
      <c r="G16" s="11">
        <v>8383</v>
      </c>
      <c r="H16" s="64">
        <v>85.54216867469879</v>
      </c>
      <c r="I16" s="17">
        <v>349</v>
      </c>
      <c r="J16" s="17">
        <v>10</v>
      </c>
      <c r="K16" s="67" t="s">
        <v>299</v>
      </c>
      <c r="L16" s="17">
        <v>6822</v>
      </c>
      <c r="M16" s="17">
        <v>8373</v>
      </c>
      <c r="N16" s="68">
        <v>81.47617341454676</v>
      </c>
    </row>
    <row r="17" spans="1:14" s="18" customFormat="1" ht="9.75" customHeight="1">
      <c r="A17" s="19" t="s">
        <v>14</v>
      </c>
      <c r="B17" s="14"/>
      <c r="C17" s="74" t="s">
        <v>16</v>
      </c>
      <c r="D17" s="74"/>
      <c r="E17" s="16"/>
      <c r="F17" s="11">
        <v>7125</v>
      </c>
      <c r="G17" s="11">
        <v>8217</v>
      </c>
      <c r="H17" s="64">
        <v>86.71047827674334</v>
      </c>
      <c r="I17" s="17">
        <v>310</v>
      </c>
      <c r="J17" s="17">
        <v>10</v>
      </c>
      <c r="K17" s="67" t="s">
        <v>299</v>
      </c>
      <c r="L17" s="17">
        <v>6815</v>
      </c>
      <c r="M17" s="17">
        <v>8207</v>
      </c>
      <c r="N17" s="68">
        <v>83.03886925795054</v>
      </c>
    </row>
    <row r="18" spans="1:14" s="18" customFormat="1" ht="9.75" customHeight="1">
      <c r="A18" s="19" t="s">
        <v>17</v>
      </c>
      <c r="B18" s="14"/>
      <c r="C18" s="74" t="s">
        <v>18</v>
      </c>
      <c r="D18" s="74"/>
      <c r="E18" s="16"/>
      <c r="F18" s="11">
        <v>46</v>
      </c>
      <c r="G18" s="11">
        <v>166</v>
      </c>
      <c r="H18" s="64">
        <v>27.710843373493976</v>
      </c>
      <c r="I18" s="17">
        <v>39</v>
      </c>
      <c r="J18" s="17">
        <v>0</v>
      </c>
      <c r="K18" s="67" t="s">
        <v>298</v>
      </c>
      <c r="L18" s="17">
        <v>7</v>
      </c>
      <c r="M18" s="17">
        <v>166</v>
      </c>
      <c r="N18" s="68">
        <v>4.216867469879518</v>
      </c>
    </row>
    <row r="19" spans="1:14" s="18" customFormat="1" ht="9.75" customHeight="1">
      <c r="A19" s="13" t="s">
        <v>233</v>
      </c>
      <c r="B19" s="74" t="s">
        <v>234</v>
      </c>
      <c r="C19" s="74"/>
      <c r="D19" s="77"/>
      <c r="E19" s="16"/>
      <c r="F19" s="11">
        <v>0</v>
      </c>
      <c r="G19" s="11">
        <v>0</v>
      </c>
      <c r="H19" s="64">
        <v>0</v>
      </c>
      <c r="I19" s="17">
        <v>0</v>
      </c>
      <c r="J19" s="17">
        <v>0</v>
      </c>
      <c r="K19" s="67">
        <v>0</v>
      </c>
      <c r="L19" s="17">
        <v>0</v>
      </c>
      <c r="M19" s="17">
        <v>0</v>
      </c>
      <c r="N19" s="68">
        <v>0</v>
      </c>
    </row>
    <row r="20" spans="1:14" s="18" customFormat="1" ht="9.75" customHeight="1">
      <c r="A20" s="13" t="s">
        <v>19</v>
      </c>
      <c r="B20" s="74" t="s">
        <v>20</v>
      </c>
      <c r="C20" s="74"/>
      <c r="D20" s="77"/>
      <c r="E20" s="16"/>
      <c r="F20" s="11">
        <v>103</v>
      </c>
      <c r="G20" s="11">
        <v>152</v>
      </c>
      <c r="H20" s="64">
        <v>67.76315789473685</v>
      </c>
      <c r="I20" s="17">
        <v>0</v>
      </c>
      <c r="J20" s="17">
        <v>0</v>
      </c>
      <c r="K20" s="67">
        <v>0</v>
      </c>
      <c r="L20" s="17">
        <v>103</v>
      </c>
      <c r="M20" s="17">
        <v>152</v>
      </c>
      <c r="N20" s="68">
        <v>67.76315789473685</v>
      </c>
    </row>
    <row r="21" spans="1:14" s="18" customFormat="1" ht="9.75" customHeight="1">
      <c r="A21" s="13" t="s">
        <v>235</v>
      </c>
      <c r="B21" s="74" t="s">
        <v>236</v>
      </c>
      <c r="C21" s="74"/>
      <c r="D21" s="77"/>
      <c r="E21" s="16"/>
      <c r="F21" s="11">
        <v>0</v>
      </c>
      <c r="G21" s="11">
        <v>0</v>
      </c>
      <c r="H21" s="64">
        <v>0</v>
      </c>
      <c r="I21" s="17">
        <v>0</v>
      </c>
      <c r="J21" s="17">
        <v>0</v>
      </c>
      <c r="K21" s="67">
        <v>0</v>
      </c>
      <c r="L21" s="17">
        <v>0</v>
      </c>
      <c r="M21" s="17">
        <v>0</v>
      </c>
      <c r="N21" s="68">
        <v>0</v>
      </c>
    </row>
    <row r="22" spans="1:14" s="18" customFormat="1" ht="9.75" customHeight="1">
      <c r="A22" s="13" t="s">
        <v>21</v>
      </c>
      <c r="B22" s="74" t="s">
        <v>22</v>
      </c>
      <c r="C22" s="74"/>
      <c r="D22" s="77"/>
      <c r="E22" s="16"/>
      <c r="F22" s="11">
        <v>10230</v>
      </c>
      <c r="G22" s="11">
        <v>12529</v>
      </c>
      <c r="H22" s="64">
        <v>81.6505706760316</v>
      </c>
      <c r="I22" s="17">
        <v>0</v>
      </c>
      <c r="J22" s="17">
        <v>0</v>
      </c>
      <c r="K22" s="67">
        <v>0</v>
      </c>
      <c r="L22" s="17">
        <v>10230</v>
      </c>
      <c r="M22" s="17">
        <v>12529</v>
      </c>
      <c r="N22" s="68">
        <v>81.6505706760316</v>
      </c>
    </row>
    <row r="23" spans="1:14" s="18" customFormat="1" ht="9.75" customHeight="1">
      <c r="A23" s="13" t="s">
        <v>23</v>
      </c>
      <c r="B23" s="74" t="s">
        <v>24</v>
      </c>
      <c r="C23" s="74"/>
      <c r="D23" s="77"/>
      <c r="E23" s="16"/>
      <c r="F23" s="11">
        <v>12233</v>
      </c>
      <c r="G23" s="11">
        <v>8142</v>
      </c>
      <c r="H23" s="64">
        <v>150.24563989191844</v>
      </c>
      <c r="I23" s="17">
        <v>21</v>
      </c>
      <c r="J23" s="17">
        <v>1134</v>
      </c>
      <c r="K23" s="67">
        <v>1.8518518518518516</v>
      </c>
      <c r="L23" s="17">
        <v>12212</v>
      </c>
      <c r="M23" s="17">
        <v>7008</v>
      </c>
      <c r="N23" s="68">
        <v>174.2579908675799</v>
      </c>
    </row>
    <row r="24" spans="1:17" s="9" customFormat="1" ht="9.75" customHeight="1">
      <c r="A24" s="20"/>
      <c r="B24" s="81" t="s">
        <v>237</v>
      </c>
      <c r="C24" s="81"/>
      <c r="D24" s="15"/>
      <c r="E24" s="8"/>
      <c r="F24" s="11">
        <v>96876</v>
      </c>
      <c r="G24" s="11">
        <v>123118</v>
      </c>
      <c r="H24" s="64">
        <v>78.68548871814032</v>
      </c>
      <c r="I24" s="11">
        <v>3159</v>
      </c>
      <c r="J24" s="11">
        <v>0</v>
      </c>
      <c r="K24" s="65" t="s">
        <v>298</v>
      </c>
      <c r="L24" s="11">
        <v>93717</v>
      </c>
      <c r="M24" s="11">
        <v>123118</v>
      </c>
      <c r="N24" s="66">
        <v>76.11965756428792</v>
      </c>
      <c r="P24" s="18"/>
      <c r="Q24" s="18"/>
    </row>
    <row r="25" spans="1:15" s="18" customFormat="1" ht="9.75" customHeight="1">
      <c r="A25" s="13" t="s">
        <v>238</v>
      </c>
      <c r="B25" s="74" t="s">
        <v>239</v>
      </c>
      <c r="C25" s="74"/>
      <c r="D25" s="77"/>
      <c r="E25" s="16"/>
      <c r="F25" s="11">
        <v>0</v>
      </c>
      <c r="G25" s="11">
        <v>0</v>
      </c>
      <c r="H25" s="64">
        <v>0</v>
      </c>
      <c r="I25" s="17">
        <v>0</v>
      </c>
      <c r="J25" s="17">
        <v>0</v>
      </c>
      <c r="K25" s="67">
        <v>0</v>
      </c>
      <c r="L25" s="17">
        <v>0</v>
      </c>
      <c r="M25" s="17">
        <v>0</v>
      </c>
      <c r="N25" s="68">
        <v>0</v>
      </c>
      <c r="O25" s="21"/>
    </row>
    <row r="26" spans="1:16" s="18" customFormat="1" ht="9.75" customHeight="1">
      <c r="A26" s="13" t="s">
        <v>240</v>
      </c>
      <c r="B26" s="74" t="s">
        <v>25</v>
      </c>
      <c r="C26" s="74"/>
      <c r="D26" s="77"/>
      <c r="E26" s="16"/>
      <c r="F26" s="11">
        <v>93837</v>
      </c>
      <c r="G26" s="11">
        <v>123098</v>
      </c>
      <c r="H26" s="64">
        <v>76.22950819672131</v>
      </c>
      <c r="I26" s="17">
        <v>120</v>
      </c>
      <c r="J26" s="17">
        <v>0</v>
      </c>
      <c r="K26" s="67" t="s">
        <v>298</v>
      </c>
      <c r="L26" s="17">
        <v>93717</v>
      </c>
      <c r="M26" s="17">
        <v>123098</v>
      </c>
      <c r="N26" s="68">
        <v>76.13202489073745</v>
      </c>
      <c r="P26" s="9"/>
    </row>
    <row r="27" spans="1:14" s="18" customFormat="1" ht="9.75" customHeight="1">
      <c r="A27" s="13" t="s">
        <v>241</v>
      </c>
      <c r="B27" s="74" t="s">
        <v>242</v>
      </c>
      <c r="C27" s="74"/>
      <c r="D27" s="77"/>
      <c r="E27" s="16"/>
      <c r="F27" s="11">
        <v>0</v>
      </c>
      <c r="G27" s="11">
        <v>20</v>
      </c>
      <c r="H27" s="64">
        <v>0</v>
      </c>
      <c r="I27" s="17">
        <v>0</v>
      </c>
      <c r="J27" s="17">
        <v>0</v>
      </c>
      <c r="K27" s="67">
        <v>0</v>
      </c>
      <c r="L27" s="17">
        <v>0</v>
      </c>
      <c r="M27" s="17">
        <v>20</v>
      </c>
      <c r="N27" s="68">
        <v>0</v>
      </c>
    </row>
    <row r="28" spans="1:14" s="18" customFormat="1" ht="9.75" customHeight="1">
      <c r="A28" s="13" t="s">
        <v>243</v>
      </c>
      <c r="B28" s="74" t="s">
        <v>26</v>
      </c>
      <c r="C28" s="74"/>
      <c r="D28" s="77"/>
      <c r="E28" s="16"/>
      <c r="F28" s="11">
        <v>3039</v>
      </c>
      <c r="G28" s="11">
        <v>0</v>
      </c>
      <c r="H28" s="64" t="s">
        <v>298</v>
      </c>
      <c r="I28" s="17">
        <v>3039</v>
      </c>
      <c r="J28" s="17">
        <v>0</v>
      </c>
      <c r="K28" s="67" t="s">
        <v>298</v>
      </c>
      <c r="L28" s="17">
        <v>0</v>
      </c>
      <c r="M28" s="17">
        <v>0</v>
      </c>
      <c r="N28" s="68">
        <v>0</v>
      </c>
    </row>
    <row r="29" spans="1:15" s="18" customFormat="1" ht="9.75" customHeight="1">
      <c r="A29" s="13" t="s">
        <v>244</v>
      </c>
      <c r="B29" s="74" t="s">
        <v>245</v>
      </c>
      <c r="C29" s="74"/>
      <c r="D29" s="77"/>
      <c r="E29" s="16"/>
      <c r="F29" s="11">
        <v>0</v>
      </c>
      <c r="G29" s="11">
        <v>0</v>
      </c>
      <c r="H29" s="64">
        <v>0</v>
      </c>
      <c r="I29" s="17">
        <v>0</v>
      </c>
      <c r="J29" s="17">
        <v>0</v>
      </c>
      <c r="K29" s="67">
        <v>0</v>
      </c>
      <c r="L29" s="17">
        <v>0</v>
      </c>
      <c r="M29" s="17">
        <v>0</v>
      </c>
      <c r="N29" s="68">
        <v>0</v>
      </c>
      <c r="O29" s="21"/>
    </row>
    <row r="30" spans="1:15" s="18" customFormat="1" ht="9.75" customHeight="1">
      <c r="A30" s="13" t="s">
        <v>246</v>
      </c>
      <c r="B30" s="74" t="s">
        <v>247</v>
      </c>
      <c r="C30" s="74"/>
      <c r="D30" s="77"/>
      <c r="E30" s="16"/>
      <c r="F30" s="11">
        <v>0</v>
      </c>
      <c r="G30" s="11">
        <v>0</v>
      </c>
      <c r="H30" s="64">
        <v>0</v>
      </c>
      <c r="I30" s="17">
        <v>0</v>
      </c>
      <c r="J30" s="17">
        <v>0</v>
      </c>
      <c r="K30" s="67">
        <v>0</v>
      </c>
      <c r="L30" s="17">
        <v>0</v>
      </c>
      <c r="M30" s="17">
        <v>0</v>
      </c>
      <c r="N30" s="68">
        <v>0</v>
      </c>
      <c r="O30" s="21"/>
    </row>
    <row r="31" spans="1:17" s="9" customFormat="1" ht="9.75" customHeight="1">
      <c r="A31" s="20"/>
      <c r="B31" s="81" t="s">
        <v>292</v>
      </c>
      <c r="C31" s="81"/>
      <c r="D31" s="15"/>
      <c r="E31" s="8"/>
      <c r="F31" s="11">
        <v>1141732</v>
      </c>
      <c r="G31" s="11">
        <v>1110447</v>
      </c>
      <c r="H31" s="64">
        <v>102.81733392048426</v>
      </c>
      <c r="I31" s="11">
        <v>4731</v>
      </c>
      <c r="J31" s="11">
        <v>7170</v>
      </c>
      <c r="K31" s="65">
        <v>65.98326359832636</v>
      </c>
      <c r="L31" s="11">
        <v>1137001</v>
      </c>
      <c r="M31" s="11">
        <v>1103277</v>
      </c>
      <c r="N31" s="66">
        <v>103.05671195900939</v>
      </c>
      <c r="P31" s="18"/>
      <c r="Q31" s="18"/>
    </row>
    <row r="32" spans="1:14" s="18" customFormat="1" ht="9.75" customHeight="1">
      <c r="A32" s="13" t="s">
        <v>248</v>
      </c>
      <c r="B32" s="74" t="s">
        <v>27</v>
      </c>
      <c r="C32" s="74"/>
      <c r="D32" s="77"/>
      <c r="E32" s="16"/>
      <c r="F32" s="11">
        <v>0</v>
      </c>
      <c r="G32" s="11">
        <v>2171</v>
      </c>
      <c r="H32" s="64">
        <v>0</v>
      </c>
      <c r="I32" s="17">
        <v>0</v>
      </c>
      <c r="J32" s="17">
        <v>0</v>
      </c>
      <c r="K32" s="67">
        <v>0</v>
      </c>
      <c r="L32" s="17">
        <v>0</v>
      </c>
      <c r="M32" s="17">
        <v>2171</v>
      </c>
      <c r="N32" s="68">
        <v>0</v>
      </c>
    </row>
    <row r="33" spans="1:16" s="18" customFormat="1" ht="9.75" customHeight="1">
      <c r="A33" s="13" t="s">
        <v>249</v>
      </c>
      <c r="B33" s="74" t="s">
        <v>28</v>
      </c>
      <c r="C33" s="74"/>
      <c r="D33" s="77"/>
      <c r="E33" s="16"/>
      <c r="F33" s="11">
        <v>0</v>
      </c>
      <c r="G33" s="11">
        <v>0</v>
      </c>
      <c r="H33" s="64">
        <v>0</v>
      </c>
      <c r="I33" s="17">
        <v>0</v>
      </c>
      <c r="J33" s="17">
        <v>0</v>
      </c>
      <c r="K33" s="67">
        <v>0</v>
      </c>
      <c r="L33" s="17">
        <v>0</v>
      </c>
      <c r="M33" s="17">
        <v>0</v>
      </c>
      <c r="N33" s="68">
        <v>0</v>
      </c>
      <c r="P33" s="9"/>
    </row>
    <row r="34" spans="1:14" s="18" customFormat="1" ht="9.75" customHeight="1">
      <c r="A34" s="13" t="s">
        <v>250</v>
      </c>
      <c r="B34" s="74" t="s">
        <v>29</v>
      </c>
      <c r="C34" s="74"/>
      <c r="D34" s="77"/>
      <c r="E34" s="16"/>
      <c r="F34" s="11">
        <v>0</v>
      </c>
      <c r="G34" s="11">
        <v>0</v>
      </c>
      <c r="H34" s="64">
        <v>0</v>
      </c>
      <c r="I34" s="17">
        <v>0</v>
      </c>
      <c r="J34" s="17">
        <v>0</v>
      </c>
      <c r="K34" s="67">
        <v>0</v>
      </c>
      <c r="L34" s="17">
        <v>0</v>
      </c>
      <c r="M34" s="17">
        <v>0</v>
      </c>
      <c r="N34" s="68">
        <v>0</v>
      </c>
    </row>
    <row r="35" spans="1:14" s="18" customFormat="1" ht="9.75" customHeight="1">
      <c r="A35" s="13" t="s">
        <v>251</v>
      </c>
      <c r="B35" s="74" t="s">
        <v>30</v>
      </c>
      <c r="C35" s="74"/>
      <c r="D35" s="77"/>
      <c r="E35" s="16"/>
      <c r="F35" s="11">
        <v>785543</v>
      </c>
      <c r="G35" s="11">
        <v>734562</v>
      </c>
      <c r="H35" s="64">
        <v>106.94032634413433</v>
      </c>
      <c r="I35" s="17">
        <v>4711</v>
      </c>
      <c r="J35" s="17">
        <v>7159</v>
      </c>
      <c r="K35" s="67">
        <v>65.80528006704847</v>
      </c>
      <c r="L35" s="17">
        <v>780832</v>
      </c>
      <c r="M35" s="17">
        <v>727403</v>
      </c>
      <c r="N35" s="68">
        <v>107.34517179610201</v>
      </c>
    </row>
    <row r="36" spans="1:14" s="18" customFormat="1" ht="9.75" customHeight="1">
      <c r="A36" s="19" t="s">
        <v>251</v>
      </c>
      <c r="B36" s="14"/>
      <c r="C36" s="74" t="s">
        <v>31</v>
      </c>
      <c r="D36" s="74"/>
      <c r="E36" s="16"/>
      <c r="F36" s="11">
        <v>22520</v>
      </c>
      <c r="G36" s="11">
        <v>4000</v>
      </c>
      <c r="H36" s="64">
        <v>563</v>
      </c>
      <c r="I36" s="17">
        <v>3600</v>
      </c>
      <c r="J36" s="17">
        <v>3000</v>
      </c>
      <c r="K36" s="67">
        <v>120</v>
      </c>
      <c r="L36" s="17">
        <v>18920</v>
      </c>
      <c r="M36" s="17">
        <v>1000</v>
      </c>
      <c r="N36" s="68" t="s">
        <v>299</v>
      </c>
    </row>
    <row r="37" spans="1:14" s="18" customFormat="1" ht="9.75" customHeight="1">
      <c r="A37" s="19" t="s">
        <v>252</v>
      </c>
      <c r="B37" s="14"/>
      <c r="C37" s="74" t="s">
        <v>32</v>
      </c>
      <c r="D37" s="74"/>
      <c r="E37" s="16"/>
      <c r="F37" s="11">
        <v>763023</v>
      </c>
      <c r="G37" s="11">
        <v>730562</v>
      </c>
      <c r="H37" s="64">
        <v>104.44329160290297</v>
      </c>
      <c r="I37" s="17">
        <v>1111</v>
      </c>
      <c r="J37" s="17">
        <v>4159</v>
      </c>
      <c r="K37" s="67">
        <v>26.71315220004809</v>
      </c>
      <c r="L37" s="17">
        <v>761912</v>
      </c>
      <c r="M37" s="17">
        <v>726403</v>
      </c>
      <c r="N37" s="68">
        <v>104.88833333562775</v>
      </c>
    </row>
    <row r="38" spans="1:15" s="18" customFormat="1" ht="9.75" customHeight="1">
      <c r="A38" s="13" t="s">
        <v>252</v>
      </c>
      <c r="B38" s="74" t="s">
        <v>33</v>
      </c>
      <c r="C38" s="74"/>
      <c r="D38" s="77"/>
      <c r="E38" s="16"/>
      <c r="F38" s="11">
        <v>0</v>
      </c>
      <c r="G38" s="11">
        <v>11</v>
      </c>
      <c r="H38" s="64">
        <v>0</v>
      </c>
      <c r="I38" s="17">
        <v>0</v>
      </c>
      <c r="J38" s="17">
        <v>11</v>
      </c>
      <c r="K38" s="67">
        <v>0</v>
      </c>
      <c r="L38" s="17">
        <v>0</v>
      </c>
      <c r="M38" s="17">
        <v>0</v>
      </c>
      <c r="N38" s="68">
        <v>0</v>
      </c>
      <c r="O38" s="21"/>
    </row>
    <row r="39" spans="1:14" s="18" customFormat="1" ht="9.75" customHeight="1">
      <c r="A39" s="13" t="s">
        <v>253</v>
      </c>
      <c r="B39" s="74" t="s">
        <v>34</v>
      </c>
      <c r="C39" s="74"/>
      <c r="D39" s="77"/>
      <c r="E39" s="16"/>
      <c r="F39" s="11">
        <v>0</v>
      </c>
      <c r="G39" s="11">
        <v>0</v>
      </c>
      <c r="H39" s="64">
        <v>0</v>
      </c>
      <c r="I39" s="17">
        <v>0</v>
      </c>
      <c r="J39" s="17">
        <v>0</v>
      </c>
      <c r="K39" s="67">
        <v>0</v>
      </c>
      <c r="L39" s="17">
        <v>0</v>
      </c>
      <c r="M39" s="17">
        <v>0</v>
      </c>
      <c r="N39" s="68">
        <v>0</v>
      </c>
    </row>
    <row r="40" spans="1:14" s="18" customFormat="1" ht="9.75" customHeight="1">
      <c r="A40" s="13" t="s">
        <v>254</v>
      </c>
      <c r="B40" s="74" t="s">
        <v>255</v>
      </c>
      <c r="C40" s="74"/>
      <c r="D40" s="77"/>
      <c r="E40" s="16"/>
      <c r="F40" s="11">
        <v>0</v>
      </c>
      <c r="G40" s="11">
        <v>0</v>
      </c>
      <c r="H40" s="64">
        <v>0</v>
      </c>
      <c r="I40" s="17">
        <v>0</v>
      </c>
      <c r="J40" s="17">
        <v>0</v>
      </c>
      <c r="K40" s="67">
        <v>0</v>
      </c>
      <c r="L40" s="17">
        <v>0</v>
      </c>
      <c r="M40" s="17">
        <v>0</v>
      </c>
      <c r="N40" s="68">
        <v>0</v>
      </c>
    </row>
    <row r="41" spans="1:14" s="18" customFormat="1" ht="9.75" customHeight="1">
      <c r="A41" s="13" t="s">
        <v>256</v>
      </c>
      <c r="B41" s="74" t="s">
        <v>257</v>
      </c>
      <c r="C41" s="74"/>
      <c r="D41" s="77"/>
      <c r="E41" s="16"/>
      <c r="F41" s="11">
        <v>353166</v>
      </c>
      <c r="G41" s="11">
        <v>369205</v>
      </c>
      <c r="H41" s="64">
        <v>95.65580097777658</v>
      </c>
      <c r="I41" s="17">
        <v>20</v>
      </c>
      <c r="J41" s="17">
        <v>0</v>
      </c>
      <c r="K41" s="67" t="s">
        <v>298</v>
      </c>
      <c r="L41" s="17">
        <v>353146</v>
      </c>
      <c r="M41" s="17">
        <v>369205</v>
      </c>
      <c r="N41" s="68">
        <v>95.65038393304532</v>
      </c>
    </row>
    <row r="42" spans="1:14" s="18" customFormat="1" ht="9.75" customHeight="1">
      <c r="A42" s="13" t="s">
        <v>258</v>
      </c>
      <c r="B42" s="74" t="s">
        <v>35</v>
      </c>
      <c r="C42" s="74"/>
      <c r="D42" s="77"/>
      <c r="E42" s="16"/>
      <c r="F42" s="11">
        <v>0</v>
      </c>
      <c r="G42" s="11">
        <v>0</v>
      </c>
      <c r="H42" s="64">
        <v>0</v>
      </c>
      <c r="I42" s="17">
        <v>0</v>
      </c>
      <c r="J42" s="17">
        <v>0</v>
      </c>
      <c r="K42" s="67">
        <v>0</v>
      </c>
      <c r="L42" s="17">
        <v>0</v>
      </c>
      <c r="M42" s="17">
        <v>0</v>
      </c>
      <c r="N42" s="68">
        <v>0</v>
      </c>
    </row>
    <row r="43" spans="1:14" s="18" customFormat="1" ht="9.75" customHeight="1">
      <c r="A43" s="13" t="s">
        <v>259</v>
      </c>
      <c r="B43" s="74" t="s">
        <v>36</v>
      </c>
      <c r="C43" s="74"/>
      <c r="D43" s="77"/>
      <c r="E43" s="16"/>
      <c r="F43" s="11">
        <v>3023</v>
      </c>
      <c r="G43" s="11">
        <v>4498</v>
      </c>
      <c r="H43" s="64">
        <v>67.207647843486</v>
      </c>
      <c r="I43" s="17">
        <v>0</v>
      </c>
      <c r="J43" s="17">
        <v>0</v>
      </c>
      <c r="K43" s="67">
        <v>0</v>
      </c>
      <c r="L43" s="17">
        <v>3023</v>
      </c>
      <c r="M43" s="17">
        <v>4498</v>
      </c>
      <c r="N43" s="68">
        <v>67.207647843486</v>
      </c>
    </row>
    <row r="44" spans="1:14" s="18" customFormat="1" ht="9.75" customHeight="1">
      <c r="A44" s="19" t="s">
        <v>259</v>
      </c>
      <c r="B44" s="14"/>
      <c r="C44" s="74" t="s">
        <v>37</v>
      </c>
      <c r="D44" s="74"/>
      <c r="E44" s="16"/>
      <c r="F44" s="11">
        <v>0</v>
      </c>
      <c r="G44" s="11">
        <v>2995</v>
      </c>
      <c r="H44" s="64">
        <v>0</v>
      </c>
      <c r="I44" s="17">
        <v>0</v>
      </c>
      <c r="J44" s="17">
        <v>0</v>
      </c>
      <c r="K44" s="67">
        <v>0</v>
      </c>
      <c r="L44" s="17">
        <v>0</v>
      </c>
      <c r="M44" s="17">
        <v>2995</v>
      </c>
      <c r="N44" s="68">
        <v>0</v>
      </c>
    </row>
    <row r="45" spans="1:14" s="18" customFormat="1" ht="9.75" customHeight="1">
      <c r="A45" s="19" t="s">
        <v>260</v>
      </c>
      <c r="B45" s="14"/>
      <c r="C45" s="74" t="s">
        <v>38</v>
      </c>
      <c r="D45" s="74"/>
      <c r="E45" s="16"/>
      <c r="F45" s="11">
        <v>0</v>
      </c>
      <c r="G45" s="11">
        <v>0</v>
      </c>
      <c r="H45" s="64">
        <v>0</v>
      </c>
      <c r="I45" s="17">
        <v>0</v>
      </c>
      <c r="J45" s="17">
        <v>0</v>
      </c>
      <c r="K45" s="67">
        <v>0</v>
      </c>
      <c r="L45" s="17">
        <v>0</v>
      </c>
      <c r="M45" s="17">
        <v>0</v>
      </c>
      <c r="N45" s="68">
        <v>0</v>
      </c>
    </row>
    <row r="46" spans="1:14" s="18" customFormat="1" ht="9.75" customHeight="1">
      <c r="A46" s="19" t="s">
        <v>261</v>
      </c>
      <c r="B46" s="14"/>
      <c r="C46" s="74" t="s">
        <v>262</v>
      </c>
      <c r="D46" s="74"/>
      <c r="E46" s="16"/>
      <c r="F46" s="11">
        <v>0</v>
      </c>
      <c r="G46" s="11">
        <v>0</v>
      </c>
      <c r="H46" s="64">
        <v>0</v>
      </c>
      <c r="I46" s="17">
        <v>0</v>
      </c>
      <c r="J46" s="17">
        <v>0</v>
      </c>
      <c r="K46" s="67">
        <v>0</v>
      </c>
      <c r="L46" s="17">
        <v>0</v>
      </c>
      <c r="M46" s="17">
        <v>0</v>
      </c>
      <c r="N46" s="68">
        <v>0</v>
      </c>
    </row>
    <row r="47" spans="1:14" s="18" customFormat="1" ht="9.75" customHeight="1">
      <c r="A47" s="19" t="s">
        <v>263</v>
      </c>
      <c r="B47" s="14"/>
      <c r="C47" s="74" t="s">
        <v>264</v>
      </c>
      <c r="D47" s="74"/>
      <c r="E47" s="16"/>
      <c r="F47" s="11">
        <v>0</v>
      </c>
      <c r="G47" s="11">
        <v>0</v>
      </c>
      <c r="H47" s="64">
        <v>0</v>
      </c>
      <c r="I47" s="17">
        <v>0</v>
      </c>
      <c r="J47" s="17">
        <v>0</v>
      </c>
      <c r="K47" s="67">
        <v>0</v>
      </c>
      <c r="L47" s="17">
        <v>0</v>
      </c>
      <c r="M47" s="17">
        <v>0</v>
      </c>
      <c r="N47" s="68">
        <v>0</v>
      </c>
    </row>
    <row r="48" spans="1:14" s="18" customFormat="1" ht="9.75" customHeight="1">
      <c r="A48" s="19" t="s">
        <v>265</v>
      </c>
      <c r="B48" s="14"/>
      <c r="C48" s="74" t="s">
        <v>266</v>
      </c>
      <c r="D48" s="74"/>
      <c r="E48" s="16"/>
      <c r="F48" s="11">
        <v>0</v>
      </c>
      <c r="G48" s="11">
        <v>0</v>
      </c>
      <c r="H48" s="64">
        <v>0</v>
      </c>
      <c r="I48" s="17">
        <v>0</v>
      </c>
      <c r="J48" s="17">
        <v>0</v>
      </c>
      <c r="K48" s="67">
        <v>0</v>
      </c>
      <c r="L48" s="17">
        <v>0</v>
      </c>
      <c r="M48" s="17">
        <v>0</v>
      </c>
      <c r="N48" s="68">
        <v>0</v>
      </c>
    </row>
    <row r="49" spans="1:14" s="18" customFormat="1" ht="9.75" customHeight="1">
      <c r="A49" s="19" t="s">
        <v>267</v>
      </c>
      <c r="B49" s="14"/>
      <c r="C49" s="74" t="s">
        <v>39</v>
      </c>
      <c r="D49" s="74"/>
      <c r="E49" s="16"/>
      <c r="F49" s="11">
        <v>3023</v>
      </c>
      <c r="G49" s="11">
        <v>1503</v>
      </c>
      <c r="H49" s="64">
        <v>201.13107119095145</v>
      </c>
      <c r="I49" s="17">
        <v>0</v>
      </c>
      <c r="J49" s="17">
        <v>0</v>
      </c>
      <c r="K49" s="67">
        <v>0</v>
      </c>
      <c r="L49" s="17">
        <v>3023</v>
      </c>
      <c r="M49" s="17">
        <v>1503</v>
      </c>
      <c r="N49" s="68">
        <v>201.13107119095145</v>
      </c>
    </row>
    <row r="50" spans="1:17" s="9" customFormat="1" ht="9.75" customHeight="1">
      <c r="A50" s="20"/>
      <c r="B50" s="81" t="s">
        <v>268</v>
      </c>
      <c r="C50" s="81"/>
      <c r="D50" s="15"/>
      <c r="E50" s="8"/>
      <c r="F50" s="11">
        <v>6515131</v>
      </c>
      <c r="G50" s="11">
        <v>7320313</v>
      </c>
      <c r="H50" s="64">
        <v>89.00071622620509</v>
      </c>
      <c r="I50" s="11">
        <v>5130755</v>
      </c>
      <c r="J50" s="11">
        <v>5871927</v>
      </c>
      <c r="K50" s="65">
        <v>87.37770411655322</v>
      </c>
      <c r="L50" s="11">
        <v>1384376</v>
      </c>
      <c r="M50" s="11">
        <v>1448386</v>
      </c>
      <c r="N50" s="66">
        <v>95.5805979897624</v>
      </c>
      <c r="P50" s="18"/>
      <c r="Q50" s="18"/>
    </row>
    <row r="51" spans="1:14" s="18" customFormat="1" ht="9.75" customHeight="1">
      <c r="A51" s="13" t="s">
        <v>40</v>
      </c>
      <c r="B51" s="74" t="s">
        <v>41</v>
      </c>
      <c r="C51" s="74"/>
      <c r="D51" s="77"/>
      <c r="E51" s="16"/>
      <c r="F51" s="11">
        <v>4416</v>
      </c>
      <c r="G51" s="11">
        <v>12801</v>
      </c>
      <c r="H51" s="64">
        <v>34.497304898054836</v>
      </c>
      <c r="I51" s="17">
        <v>83</v>
      </c>
      <c r="J51" s="17">
        <v>147</v>
      </c>
      <c r="K51" s="67">
        <v>56.4625850340136</v>
      </c>
      <c r="L51" s="17">
        <v>4333</v>
      </c>
      <c r="M51" s="17">
        <v>12654</v>
      </c>
      <c r="N51" s="68">
        <v>34.24213687371582</v>
      </c>
    </row>
    <row r="52" spans="1:16" s="18" customFormat="1" ht="9.75" customHeight="1">
      <c r="A52" s="13" t="s">
        <v>42</v>
      </c>
      <c r="B52" s="74" t="s">
        <v>43</v>
      </c>
      <c r="C52" s="74"/>
      <c r="D52" s="77"/>
      <c r="E52" s="16"/>
      <c r="F52" s="11">
        <v>41482</v>
      </c>
      <c r="G52" s="11">
        <v>35547</v>
      </c>
      <c r="H52" s="64">
        <v>116.69620502433398</v>
      </c>
      <c r="I52" s="17">
        <v>19045</v>
      </c>
      <c r="J52" s="17">
        <v>15056</v>
      </c>
      <c r="K52" s="67">
        <v>126.49442082890543</v>
      </c>
      <c r="L52" s="17">
        <v>22437</v>
      </c>
      <c r="M52" s="17">
        <v>20491</v>
      </c>
      <c r="N52" s="68">
        <v>109.49685227660923</v>
      </c>
      <c r="P52" s="9"/>
    </row>
    <row r="53" spans="1:14" s="18" customFormat="1" ht="9.75" customHeight="1">
      <c r="A53" s="13" t="s">
        <v>44</v>
      </c>
      <c r="B53" s="74" t="s">
        <v>45</v>
      </c>
      <c r="C53" s="74"/>
      <c r="D53" s="77"/>
      <c r="E53" s="16"/>
      <c r="F53" s="11">
        <v>26527</v>
      </c>
      <c r="G53" s="11">
        <v>27704</v>
      </c>
      <c r="H53" s="64">
        <v>95.75151602656656</v>
      </c>
      <c r="I53" s="17">
        <v>34</v>
      </c>
      <c r="J53" s="17">
        <v>0</v>
      </c>
      <c r="K53" s="67" t="s">
        <v>298</v>
      </c>
      <c r="L53" s="17">
        <v>26493</v>
      </c>
      <c r="M53" s="17">
        <v>27704</v>
      </c>
      <c r="N53" s="68">
        <v>95.6287900664164</v>
      </c>
    </row>
    <row r="54" spans="1:14" s="18" customFormat="1" ht="9.75" customHeight="1">
      <c r="A54" s="19" t="s">
        <v>44</v>
      </c>
      <c r="B54" s="14"/>
      <c r="C54" s="74" t="s">
        <v>46</v>
      </c>
      <c r="D54" s="74"/>
      <c r="E54" s="16"/>
      <c r="F54" s="11">
        <v>26517</v>
      </c>
      <c r="G54" s="11">
        <v>27704</v>
      </c>
      <c r="H54" s="64">
        <v>95.71542015593415</v>
      </c>
      <c r="I54" s="17">
        <v>24</v>
      </c>
      <c r="J54" s="17">
        <v>0</v>
      </c>
      <c r="K54" s="67" t="s">
        <v>298</v>
      </c>
      <c r="L54" s="17">
        <v>26493</v>
      </c>
      <c r="M54" s="17">
        <v>27704</v>
      </c>
      <c r="N54" s="68">
        <v>95.6287900664164</v>
      </c>
    </row>
    <row r="55" spans="1:14" s="18" customFormat="1" ht="9.75" customHeight="1">
      <c r="A55" s="19" t="s">
        <v>47</v>
      </c>
      <c r="B55" s="14"/>
      <c r="C55" s="74" t="s">
        <v>48</v>
      </c>
      <c r="D55" s="74"/>
      <c r="E55" s="16"/>
      <c r="F55" s="11">
        <v>10</v>
      </c>
      <c r="G55" s="11">
        <v>0</v>
      </c>
      <c r="H55" s="64" t="s">
        <v>298</v>
      </c>
      <c r="I55" s="17">
        <v>10</v>
      </c>
      <c r="J55" s="17">
        <v>0</v>
      </c>
      <c r="K55" s="67" t="s">
        <v>298</v>
      </c>
      <c r="L55" s="17">
        <v>0</v>
      </c>
      <c r="M55" s="17">
        <v>0</v>
      </c>
      <c r="N55" s="68">
        <v>0</v>
      </c>
    </row>
    <row r="56" spans="1:14" s="18" customFormat="1" ht="9.75" customHeight="1">
      <c r="A56" s="13" t="s">
        <v>49</v>
      </c>
      <c r="B56" s="74" t="s">
        <v>50</v>
      </c>
      <c r="C56" s="74"/>
      <c r="D56" s="77"/>
      <c r="E56" s="16"/>
      <c r="F56" s="11">
        <v>151849</v>
      </c>
      <c r="G56" s="11">
        <v>124147</v>
      </c>
      <c r="H56" s="64">
        <v>122.31386984784167</v>
      </c>
      <c r="I56" s="17">
        <v>0</v>
      </c>
      <c r="J56" s="17">
        <v>962</v>
      </c>
      <c r="K56" s="67">
        <v>0</v>
      </c>
      <c r="L56" s="17">
        <v>151849</v>
      </c>
      <c r="M56" s="17">
        <v>123185</v>
      </c>
      <c r="N56" s="68">
        <v>123.26906685067176</v>
      </c>
    </row>
    <row r="57" spans="1:14" s="18" customFormat="1" ht="9.75" customHeight="1">
      <c r="A57" s="13" t="s">
        <v>51</v>
      </c>
      <c r="B57" s="74" t="s">
        <v>52</v>
      </c>
      <c r="C57" s="74"/>
      <c r="D57" s="77"/>
      <c r="E57" s="16"/>
      <c r="F57" s="11">
        <v>828</v>
      </c>
      <c r="G57" s="11">
        <v>9042</v>
      </c>
      <c r="H57" s="64">
        <v>9.15726609157266</v>
      </c>
      <c r="I57" s="17">
        <v>0</v>
      </c>
      <c r="J57" s="17">
        <v>33</v>
      </c>
      <c r="K57" s="67">
        <v>0</v>
      </c>
      <c r="L57" s="17">
        <v>828</v>
      </c>
      <c r="M57" s="17">
        <v>9009</v>
      </c>
      <c r="N57" s="68">
        <v>9.19080919080919</v>
      </c>
    </row>
    <row r="58" spans="1:14" s="18" customFormat="1" ht="9.75" customHeight="1">
      <c r="A58" s="13" t="s">
        <v>53</v>
      </c>
      <c r="B58" s="74" t="s">
        <v>54</v>
      </c>
      <c r="C58" s="74"/>
      <c r="D58" s="77"/>
      <c r="E58" s="16"/>
      <c r="F58" s="11">
        <v>6104419</v>
      </c>
      <c r="G58" s="11">
        <v>6945906</v>
      </c>
      <c r="H58" s="64">
        <v>87.88513694253852</v>
      </c>
      <c r="I58" s="17">
        <v>5007789</v>
      </c>
      <c r="J58" s="17">
        <v>5758746</v>
      </c>
      <c r="K58" s="67">
        <v>86.95971310420705</v>
      </c>
      <c r="L58" s="17">
        <v>1096630</v>
      </c>
      <c r="M58" s="17">
        <v>1187160</v>
      </c>
      <c r="N58" s="68">
        <v>92.37423767647158</v>
      </c>
    </row>
    <row r="59" spans="1:14" s="18" customFormat="1" ht="9.75" customHeight="1">
      <c r="A59" s="19" t="s">
        <v>55</v>
      </c>
      <c r="B59" s="14"/>
      <c r="C59" s="74" t="s">
        <v>56</v>
      </c>
      <c r="D59" s="74"/>
      <c r="E59" s="16"/>
      <c r="F59" s="11">
        <v>13650</v>
      </c>
      <c r="G59" s="11">
        <v>9000</v>
      </c>
      <c r="H59" s="64">
        <v>151.66666666666666</v>
      </c>
      <c r="I59" s="17">
        <v>4575</v>
      </c>
      <c r="J59" s="17">
        <v>5025</v>
      </c>
      <c r="K59" s="67">
        <v>91.04477611940298</v>
      </c>
      <c r="L59" s="17">
        <v>9075</v>
      </c>
      <c r="M59" s="17">
        <v>3975</v>
      </c>
      <c r="N59" s="68">
        <v>228.30188679245285</v>
      </c>
    </row>
    <row r="60" spans="1:14" s="18" customFormat="1" ht="9.75" customHeight="1">
      <c r="A60" s="19" t="s">
        <v>57</v>
      </c>
      <c r="B60" s="14"/>
      <c r="C60" s="74" t="s">
        <v>58</v>
      </c>
      <c r="D60" s="74"/>
      <c r="E60" s="16"/>
      <c r="F60" s="11">
        <v>10000</v>
      </c>
      <c r="G60" s="11">
        <v>10100</v>
      </c>
      <c r="H60" s="64">
        <v>99.00990099009901</v>
      </c>
      <c r="I60" s="17">
        <v>2150</v>
      </c>
      <c r="J60" s="17">
        <v>2000</v>
      </c>
      <c r="K60" s="67">
        <v>107.5</v>
      </c>
      <c r="L60" s="17">
        <v>7850</v>
      </c>
      <c r="M60" s="17">
        <v>8100</v>
      </c>
      <c r="N60" s="68">
        <v>96.91358024691358</v>
      </c>
    </row>
    <row r="61" spans="1:14" s="18" customFormat="1" ht="9.75" customHeight="1">
      <c r="A61" s="19" t="s">
        <v>59</v>
      </c>
      <c r="B61" s="14"/>
      <c r="C61" s="74" t="s">
        <v>60</v>
      </c>
      <c r="D61" s="74"/>
      <c r="E61" s="16"/>
      <c r="F61" s="11">
        <v>0</v>
      </c>
      <c r="G61" s="11">
        <v>0</v>
      </c>
      <c r="H61" s="64">
        <v>0</v>
      </c>
      <c r="I61" s="17">
        <v>0</v>
      </c>
      <c r="J61" s="17">
        <v>0</v>
      </c>
      <c r="K61" s="67">
        <v>0</v>
      </c>
      <c r="L61" s="17">
        <v>0</v>
      </c>
      <c r="M61" s="17">
        <v>0</v>
      </c>
      <c r="N61" s="68">
        <v>0</v>
      </c>
    </row>
    <row r="62" spans="1:14" s="18" customFormat="1" ht="9.75" customHeight="1">
      <c r="A62" s="19" t="s">
        <v>61</v>
      </c>
      <c r="B62" s="14"/>
      <c r="C62" s="74" t="s">
        <v>269</v>
      </c>
      <c r="D62" s="74"/>
      <c r="E62" s="16"/>
      <c r="F62" s="11">
        <v>0</v>
      </c>
      <c r="G62" s="11">
        <v>0</v>
      </c>
      <c r="H62" s="64">
        <v>0</v>
      </c>
      <c r="I62" s="17">
        <v>0</v>
      </c>
      <c r="J62" s="17">
        <v>0</v>
      </c>
      <c r="K62" s="67">
        <v>0</v>
      </c>
      <c r="L62" s="17">
        <v>0</v>
      </c>
      <c r="M62" s="17">
        <v>0</v>
      </c>
      <c r="N62" s="68">
        <v>0</v>
      </c>
    </row>
    <row r="63" spans="1:14" s="18" customFormat="1" ht="9.75" customHeight="1">
      <c r="A63" s="19" t="s">
        <v>62</v>
      </c>
      <c r="B63" s="14"/>
      <c r="C63" s="74" t="s">
        <v>63</v>
      </c>
      <c r="D63" s="74"/>
      <c r="E63" s="16"/>
      <c r="F63" s="11">
        <v>57470</v>
      </c>
      <c r="G63" s="11">
        <v>47390</v>
      </c>
      <c r="H63" s="64">
        <v>121.27031019202363</v>
      </c>
      <c r="I63" s="17">
        <v>29540</v>
      </c>
      <c r="J63" s="17">
        <v>20580</v>
      </c>
      <c r="K63" s="67">
        <v>143.5374149659864</v>
      </c>
      <c r="L63" s="17">
        <v>27930</v>
      </c>
      <c r="M63" s="17">
        <v>26810</v>
      </c>
      <c r="N63" s="68">
        <v>104.177545691906</v>
      </c>
    </row>
    <row r="64" spans="1:14" s="18" customFormat="1" ht="9.75" customHeight="1">
      <c r="A64" s="19" t="s">
        <v>64</v>
      </c>
      <c r="B64" s="14"/>
      <c r="C64" s="74" t="s">
        <v>65</v>
      </c>
      <c r="D64" s="74"/>
      <c r="E64" s="16"/>
      <c r="F64" s="11">
        <v>641750</v>
      </c>
      <c r="G64" s="11">
        <v>1324550</v>
      </c>
      <c r="H64" s="64">
        <v>48.450417122796416</v>
      </c>
      <c r="I64" s="17">
        <v>607500</v>
      </c>
      <c r="J64" s="17">
        <v>1292950</v>
      </c>
      <c r="K64" s="67">
        <v>46.985575621640436</v>
      </c>
      <c r="L64" s="17">
        <v>34250</v>
      </c>
      <c r="M64" s="17">
        <v>31600</v>
      </c>
      <c r="N64" s="68">
        <v>108.38607594936708</v>
      </c>
    </row>
    <row r="65" spans="1:14" s="18" customFormat="1" ht="9.75" customHeight="1">
      <c r="A65" s="19" t="s">
        <v>66</v>
      </c>
      <c r="B65" s="14"/>
      <c r="C65" s="74" t="s">
        <v>67</v>
      </c>
      <c r="D65" s="74"/>
      <c r="E65" s="16"/>
      <c r="F65" s="11">
        <v>118573</v>
      </c>
      <c r="G65" s="11">
        <v>90381</v>
      </c>
      <c r="H65" s="64">
        <v>131.1923966320355</v>
      </c>
      <c r="I65" s="17">
        <v>70273</v>
      </c>
      <c r="J65" s="17">
        <v>47301</v>
      </c>
      <c r="K65" s="67">
        <v>148.56556943827826</v>
      </c>
      <c r="L65" s="17">
        <v>48300</v>
      </c>
      <c r="M65" s="17">
        <v>43080</v>
      </c>
      <c r="N65" s="68">
        <v>112.11699164345403</v>
      </c>
    </row>
    <row r="66" spans="1:14" s="18" customFormat="1" ht="9.75" customHeight="1">
      <c r="A66" s="19" t="s">
        <v>68</v>
      </c>
      <c r="B66" s="14"/>
      <c r="C66" s="74" t="s">
        <v>69</v>
      </c>
      <c r="D66" s="74"/>
      <c r="E66" s="16"/>
      <c r="F66" s="11">
        <v>240030</v>
      </c>
      <c r="G66" s="11">
        <v>179060</v>
      </c>
      <c r="H66" s="64">
        <v>134.05003909304142</v>
      </c>
      <c r="I66" s="17">
        <v>156950</v>
      </c>
      <c r="J66" s="17">
        <v>170690</v>
      </c>
      <c r="K66" s="67">
        <v>91.95031929228425</v>
      </c>
      <c r="L66" s="17">
        <v>83080</v>
      </c>
      <c r="M66" s="17">
        <v>8370</v>
      </c>
      <c r="N66" s="68">
        <v>992.5925925925926</v>
      </c>
    </row>
    <row r="67" spans="1:14" s="18" customFormat="1" ht="9.75" customHeight="1">
      <c r="A67" s="19" t="s">
        <v>70</v>
      </c>
      <c r="B67" s="14"/>
      <c r="C67" s="74" t="s">
        <v>71</v>
      </c>
      <c r="D67" s="74"/>
      <c r="E67" s="16"/>
      <c r="F67" s="11">
        <v>4780296</v>
      </c>
      <c r="G67" s="11">
        <v>4997510</v>
      </c>
      <c r="H67" s="64">
        <v>95.65355547062437</v>
      </c>
      <c r="I67" s="17">
        <v>4065186</v>
      </c>
      <c r="J67" s="17">
        <v>4173920</v>
      </c>
      <c r="K67" s="67">
        <v>97.39491892513512</v>
      </c>
      <c r="L67" s="17">
        <v>715110</v>
      </c>
      <c r="M67" s="17">
        <v>823590</v>
      </c>
      <c r="N67" s="68">
        <v>86.82839762503187</v>
      </c>
    </row>
    <row r="68" spans="1:14" s="18" customFormat="1" ht="9.75" customHeight="1">
      <c r="A68" s="19" t="s">
        <v>72</v>
      </c>
      <c r="B68" s="14"/>
      <c r="C68" s="74" t="s">
        <v>73</v>
      </c>
      <c r="D68" s="74"/>
      <c r="E68" s="16"/>
      <c r="F68" s="11">
        <v>241625</v>
      </c>
      <c r="G68" s="11">
        <v>286740</v>
      </c>
      <c r="H68" s="64">
        <v>84.26623421915323</v>
      </c>
      <c r="I68" s="17">
        <v>71425</v>
      </c>
      <c r="J68" s="17">
        <v>45765</v>
      </c>
      <c r="K68" s="67">
        <v>156.06904839943186</v>
      </c>
      <c r="L68" s="17">
        <v>170200</v>
      </c>
      <c r="M68" s="17">
        <v>240975</v>
      </c>
      <c r="N68" s="68">
        <v>70.62973337483142</v>
      </c>
    </row>
    <row r="69" spans="1:14" s="18" customFormat="1" ht="9.75" customHeight="1">
      <c r="A69" s="19" t="s">
        <v>74</v>
      </c>
      <c r="B69" s="14"/>
      <c r="C69" s="74" t="s">
        <v>75</v>
      </c>
      <c r="D69" s="74"/>
      <c r="E69" s="16"/>
      <c r="F69" s="11">
        <v>1025</v>
      </c>
      <c r="G69" s="11">
        <v>1175</v>
      </c>
      <c r="H69" s="64">
        <v>87.2340425531915</v>
      </c>
      <c r="I69" s="17">
        <v>190</v>
      </c>
      <c r="J69" s="17">
        <v>515</v>
      </c>
      <c r="K69" s="67">
        <v>36.89320388349515</v>
      </c>
      <c r="L69" s="17">
        <v>835</v>
      </c>
      <c r="M69" s="17">
        <v>660</v>
      </c>
      <c r="N69" s="68">
        <v>126.51515151515152</v>
      </c>
    </row>
    <row r="70" spans="1:14" s="18" customFormat="1" ht="9.75" customHeight="1">
      <c r="A70" s="19" t="s">
        <v>76</v>
      </c>
      <c r="B70" s="14"/>
      <c r="C70" s="74" t="s">
        <v>270</v>
      </c>
      <c r="D70" s="74"/>
      <c r="E70" s="16"/>
      <c r="F70" s="11">
        <v>0</v>
      </c>
      <c r="G70" s="11">
        <v>0</v>
      </c>
      <c r="H70" s="64">
        <v>0</v>
      </c>
      <c r="I70" s="17">
        <v>0</v>
      </c>
      <c r="J70" s="17">
        <v>0</v>
      </c>
      <c r="K70" s="67">
        <v>0</v>
      </c>
      <c r="L70" s="17">
        <v>0</v>
      </c>
      <c r="M70" s="17">
        <v>0</v>
      </c>
      <c r="N70" s="68">
        <v>0</v>
      </c>
    </row>
    <row r="71" spans="1:14" s="18" customFormat="1" ht="9.75" customHeight="1">
      <c r="A71" s="19" t="s">
        <v>77</v>
      </c>
      <c r="B71" s="14"/>
      <c r="C71" s="74" t="s">
        <v>271</v>
      </c>
      <c r="D71" s="74"/>
      <c r="E71" s="16"/>
      <c r="F71" s="11">
        <v>0</v>
      </c>
      <c r="G71" s="11">
        <v>0</v>
      </c>
      <c r="H71" s="64">
        <v>0</v>
      </c>
      <c r="I71" s="17">
        <v>0</v>
      </c>
      <c r="J71" s="17">
        <v>0</v>
      </c>
      <c r="K71" s="67">
        <v>0</v>
      </c>
      <c r="L71" s="17">
        <v>0</v>
      </c>
      <c r="M71" s="17">
        <v>0</v>
      </c>
      <c r="N71" s="68">
        <v>0</v>
      </c>
    </row>
    <row r="72" spans="1:14" s="18" customFormat="1" ht="9.75" customHeight="1">
      <c r="A72" s="19" t="s">
        <v>78</v>
      </c>
      <c r="B72" s="14"/>
      <c r="C72" s="74" t="s">
        <v>79</v>
      </c>
      <c r="D72" s="74"/>
      <c r="E72" s="16"/>
      <c r="F72" s="11">
        <v>0</v>
      </c>
      <c r="G72" s="11">
        <v>0</v>
      </c>
      <c r="H72" s="64">
        <v>0</v>
      </c>
      <c r="I72" s="17">
        <v>0</v>
      </c>
      <c r="J72" s="17">
        <v>0</v>
      </c>
      <c r="K72" s="67">
        <v>0</v>
      </c>
      <c r="L72" s="17">
        <v>0</v>
      </c>
      <c r="M72" s="17">
        <v>0</v>
      </c>
      <c r="N72" s="68">
        <v>0</v>
      </c>
    </row>
    <row r="73" spans="1:15" s="18" customFormat="1" ht="9.75" customHeight="1">
      <c r="A73" s="13" t="s">
        <v>80</v>
      </c>
      <c r="B73" s="74" t="s">
        <v>81</v>
      </c>
      <c r="C73" s="74"/>
      <c r="D73" s="77"/>
      <c r="E73" s="16"/>
      <c r="F73" s="11">
        <v>68</v>
      </c>
      <c r="G73" s="11">
        <v>625</v>
      </c>
      <c r="H73" s="64">
        <v>10.879999999999999</v>
      </c>
      <c r="I73" s="17">
        <v>18</v>
      </c>
      <c r="J73" s="17">
        <v>545</v>
      </c>
      <c r="K73" s="67">
        <v>3.302752293577982</v>
      </c>
      <c r="L73" s="17">
        <v>50</v>
      </c>
      <c r="M73" s="17">
        <v>80</v>
      </c>
      <c r="N73" s="68">
        <v>62.5</v>
      </c>
      <c r="O73" s="21"/>
    </row>
    <row r="74" spans="1:14" s="18" customFormat="1" ht="9.75" customHeight="1">
      <c r="A74" s="13" t="s">
        <v>82</v>
      </c>
      <c r="B74" s="74" t="s">
        <v>83</v>
      </c>
      <c r="C74" s="74"/>
      <c r="D74" s="77"/>
      <c r="E74" s="16"/>
      <c r="F74" s="11">
        <v>355</v>
      </c>
      <c r="G74" s="11">
        <v>332</v>
      </c>
      <c r="H74" s="64">
        <v>106.92771084337349</v>
      </c>
      <c r="I74" s="17">
        <v>133</v>
      </c>
      <c r="J74" s="17">
        <v>122</v>
      </c>
      <c r="K74" s="67">
        <v>109.01639344262296</v>
      </c>
      <c r="L74" s="17">
        <v>222</v>
      </c>
      <c r="M74" s="17">
        <v>210</v>
      </c>
      <c r="N74" s="68">
        <v>105.71428571428572</v>
      </c>
    </row>
    <row r="75" spans="1:14" s="18" customFormat="1" ht="9.75" customHeight="1">
      <c r="A75" s="13" t="s">
        <v>84</v>
      </c>
      <c r="B75" s="74" t="s">
        <v>85</v>
      </c>
      <c r="C75" s="74"/>
      <c r="D75" s="77"/>
      <c r="E75" s="16"/>
      <c r="F75" s="11">
        <v>83592</v>
      </c>
      <c r="G75" s="11">
        <v>90237</v>
      </c>
      <c r="H75" s="64">
        <v>92.63605837960039</v>
      </c>
      <c r="I75" s="17">
        <v>73120</v>
      </c>
      <c r="J75" s="17">
        <v>84372</v>
      </c>
      <c r="K75" s="67">
        <v>86.66382212108282</v>
      </c>
      <c r="L75" s="17">
        <v>10472</v>
      </c>
      <c r="M75" s="17">
        <v>5865</v>
      </c>
      <c r="N75" s="68">
        <v>178.55072463768116</v>
      </c>
    </row>
    <row r="76" spans="1:14" s="18" customFormat="1" ht="9.75" customHeight="1">
      <c r="A76" s="19" t="s">
        <v>51</v>
      </c>
      <c r="B76" s="14"/>
      <c r="C76" s="74" t="s">
        <v>86</v>
      </c>
      <c r="D76" s="74"/>
      <c r="E76" s="16"/>
      <c r="F76" s="11">
        <v>65560</v>
      </c>
      <c r="G76" s="11">
        <v>78153</v>
      </c>
      <c r="H76" s="64">
        <v>83.88673499417808</v>
      </c>
      <c r="I76" s="17">
        <v>63646</v>
      </c>
      <c r="J76" s="17">
        <v>74396</v>
      </c>
      <c r="K76" s="67">
        <v>85.55029840313996</v>
      </c>
      <c r="L76" s="17">
        <v>1914</v>
      </c>
      <c r="M76" s="17">
        <v>3757</v>
      </c>
      <c r="N76" s="68">
        <v>50.94490284801704</v>
      </c>
    </row>
    <row r="77" spans="1:14" s="18" customFormat="1" ht="9.75" customHeight="1">
      <c r="A77" s="19" t="s">
        <v>87</v>
      </c>
      <c r="B77" s="14"/>
      <c r="C77" s="74" t="s">
        <v>88</v>
      </c>
      <c r="D77" s="74"/>
      <c r="E77" s="16"/>
      <c r="F77" s="11">
        <v>18032</v>
      </c>
      <c r="G77" s="11">
        <v>12084</v>
      </c>
      <c r="H77" s="64">
        <v>149.22211188348228</v>
      </c>
      <c r="I77" s="17">
        <v>9474</v>
      </c>
      <c r="J77" s="17">
        <v>9976</v>
      </c>
      <c r="K77" s="67">
        <v>94.96792301523656</v>
      </c>
      <c r="L77" s="17">
        <v>8558</v>
      </c>
      <c r="M77" s="17">
        <v>2108</v>
      </c>
      <c r="N77" s="68">
        <v>405.977229601518</v>
      </c>
    </row>
    <row r="78" spans="1:14" s="18" customFormat="1" ht="9.75" customHeight="1">
      <c r="A78" s="13" t="s">
        <v>87</v>
      </c>
      <c r="B78" s="74" t="s">
        <v>89</v>
      </c>
      <c r="C78" s="74"/>
      <c r="D78" s="77"/>
      <c r="E78" s="16"/>
      <c r="F78" s="11">
        <v>55623</v>
      </c>
      <c r="G78" s="11">
        <v>35655</v>
      </c>
      <c r="H78" s="64">
        <v>156.00336558687422</v>
      </c>
      <c r="I78" s="17">
        <v>24089</v>
      </c>
      <c r="J78" s="17">
        <v>6174</v>
      </c>
      <c r="K78" s="67">
        <v>390.16844833171365</v>
      </c>
      <c r="L78" s="17">
        <v>31534</v>
      </c>
      <c r="M78" s="17">
        <v>29481</v>
      </c>
      <c r="N78" s="68">
        <v>106.96380719785626</v>
      </c>
    </row>
    <row r="79" spans="1:14" s="18" customFormat="1" ht="9.75" customHeight="1">
      <c r="A79" s="19" t="s">
        <v>82</v>
      </c>
      <c r="B79" s="14"/>
      <c r="C79" s="74" t="s">
        <v>272</v>
      </c>
      <c r="D79" s="74"/>
      <c r="E79" s="16"/>
      <c r="F79" s="11">
        <v>115</v>
      </c>
      <c r="G79" s="11">
        <v>868</v>
      </c>
      <c r="H79" s="64">
        <v>13.248847926267281</v>
      </c>
      <c r="I79" s="17">
        <v>103</v>
      </c>
      <c r="J79" s="17">
        <v>0</v>
      </c>
      <c r="K79" s="67" t="s">
        <v>298</v>
      </c>
      <c r="L79" s="17">
        <v>12</v>
      </c>
      <c r="M79" s="17">
        <v>868</v>
      </c>
      <c r="N79" s="68">
        <v>1.3824884792626728</v>
      </c>
    </row>
    <row r="80" spans="1:14" s="18" customFormat="1" ht="9.75" customHeight="1">
      <c r="A80" s="19" t="s">
        <v>84</v>
      </c>
      <c r="B80" s="14"/>
      <c r="C80" s="74" t="s">
        <v>273</v>
      </c>
      <c r="D80" s="74"/>
      <c r="E80" s="16"/>
      <c r="F80" s="11">
        <v>52911</v>
      </c>
      <c r="G80" s="11">
        <v>32894</v>
      </c>
      <c r="H80" s="64">
        <v>160.85304310816562</v>
      </c>
      <c r="I80" s="17">
        <v>23981</v>
      </c>
      <c r="J80" s="17">
        <v>6164</v>
      </c>
      <c r="K80" s="67">
        <v>389.04931862427</v>
      </c>
      <c r="L80" s="17">
        <v>28930</v>
      </c>
      <c r="M80" s="17">
        <v>26730</v>
      </c>
      <c r="N80" s="68">
        <v>108.23045267489712</v>
      </c>
    </row>
    <row r="81" spans="1:14" s="18" customFormat="1" ht="9.75" customHeight="1">
      <c r="A81" s="19" t="s">
        <v>90</v>
      </c>
      <c r="B81" s="14"/>
      <c r="C81" s="74" t="s">
        <v>91</v>
      </c>
      <c r="D81" s="74"/>
      <c r="E81" s="16"/>
      <c r="F81" s="11">
        <v>582</v>
      </c>
      <c r="G81" s="11">
        <v>1327</v>
      </c>
      <c r="H81" s="64">
        <v>43.85832705350414</v>
      </c>
      <c r="I81" s="17">
        <v>0</v>
      </c>
      <c r="J81" s="17">
        <v>0</v>
      </c>
      <c r="K81" s="67">
        <v>0</v>
      </c>
      <c r="L81" s="17">
        <v>582</v>
      </c>
      <c r="M81" s="17">
        <v>1327</v>
      </c>
      <c r="N81" s="68">
        <v>43.85832705350414</v>
      </c>
    </row>
    <row r="82" spans="1:14" s="18" customFormat="1" ht="9.75" customHeight="1">
      <c r="A82" s="19" t="s">
        <v>92</v>
      </c>
      <c r="B82" s="14"/>
      <c r="C82" s="74" t="s">
        <v>93</v>
      </c>
      <c r="D82" s="74"/>
      <c r="E82" s="16"/>
      <c r="F82" s="11">
        <v>2015</v>
      </c>
      <c r="G82" s="11">
        <v>566</v>
      </c>
      <c r="H82" s="64">
        <v>356.0070671378092</v>
      </c>
      <c r="I82" s="17">
        <v>5</v>
      </c>
      <c r="J82" s="17">
        <v>10</v>
      </c>
      <c r="K82" s="67">
        <v>50</v>
      </c>
      <c r="L82" s="17">
        <v>2010</v>
      </c>
      <c r="M82" s="17">
        <v>556</v>
      </c>
      <c r="N82" s="68">
        <v>361.5107913669065</v>
      </c>
    </row>
    <row r="83" spans="1:14" s="18" customFormat="1" ht="9.75" customHeight="1">
      <c r="A83" s="13" t="s">
        <v>94</v>
      </c>
      <c r="B83" s="74" t="s">
        <v>95</v>
      </c>
      <c r="C83" s="74"/>
      <c r="D83" s="77"/>
      <c r="E83" s="16"/>
      <c r="F83" s="11">
        <v>9691</v>
      </c>
      <c r="G83" s="11">
        <v>9107</v>
      </c>
      <c r="H83" s="64">
        <v>106.41264961018997</v>
      </c>
      <c r="I83" s="17">
        <v>6262</v>
      </c>
      <c r="J83" s="17">
        <v>5736</v>
      </c>
      <c r="K83" s="67">
        <v>109.17015341701534</v>
      </c>
      <c r="L83" s="17">
        <v>3429</v>
      </c>
      <c r="M83" s="17">
        <v>3371</v>
      </c>
      <c r="N83" s="68">
        <v>101.72055769801244</v>
      </c>
    </row>
    <row r="84" spans="1:14" s="18" customFormat="1" ht="9.75" customHeight="1">
      <c r="A84" s="13" t="s">
        <v>96</v>
      </c>
      <c r="B84" s="74" t="s">
        <v>97</v>
      </c>
      <c r="C84" s="74"/>
      <c r="D84" s="77"/>
      <c r="E84" s="16"/>
      <c r="F84" s="11">
        <v>10787</v>
      </c>
      <c r="G84" s="11">
        <v>14358</v>
      </c>
      <c r="H84" s="64">
        <v>75.1288480289734</v>
      </c>
      <c r="I84" s="17">
        <v>103</v>
      </c>
      <c r="J84" s="17">
        <v>34</v>
      </c>
      <c r="K84" s="67">
        <v>302.94117647058823</v>
      </c>
      <c r="L84" s="17">
        <v>10684</v>
      </c>
      <c r="M84" s="17">
        <v>14324</v>
      </c>
      <c r="N84" s="68">
        <v>74.58810388159732</v>
      </c>
    </row>
    <row r="85" spans="1:14" s="18" customFormat="1" ht="9.75" customHeight="1">
      <c r="A85" s="13" t="s">
        <v>98</v>
      </c>
      <c r="B85" s="74" t="s">
        <v>99</v>
      </c>
      <c r="C85" s="74"/>
      <c r="D85" s="77"/>
      <c r="E85" s="16"/>
      <c r="F85" s="11">
        <v>1357</v>
      </c>
      <c r="G85" s="11">
        <v>0</v>
      </c>
      <c r="H85" s="64" t="s">
        <v>298</v>
      </c>
      <c r="I85" s="17">
        <v>0</v>
      </c>
      <c r="J85" s="17">
        <v>0</v>
      </c>
      <c r="K85" s="67">
        <v>0</v>
      </c>
      <c r="L85" s="17">
        <v>1357</v>
      </c>
      <c r="M85" s="17">
        <v>0</v>
      </c>
      <c r="N85" s="68" t="s">
        <v>298</v>
      </c>
    </row>
    <row r="86" spans="1:14" s="18" customFormat="1" ht="9.75" customHeight="1">
      <c r="A86" s="13" t="s">
        <v>100</v>
      </c>
      <c r="B86" s="74" t="s">
        <v>101</v>
      </c>
      <c r="C86" s="74"/>
      <c r="D86" s="77"/>
      <c r="E86" s="16"/>
      <c r="F86" s="11">
        <v>24134</v>
      </c>
      <c r="G86" s="11">
        <v>14852</v>
      </c>
      <c r="H86" s="64">
        <v>162.4966334500404</v>
      </c>
      <c r="I86" s="17">
        <v>76</v>
      </c>
      <c r="J86" s="17">
        <v>0</v>
      </c>
      <c r="K86" s="67" t="s">
        <v>298</v>
      </c>
      <c r="L86" s="17">
        <v>24058</v>
      </c>
      <c r="M86" s="17">
        <v>14852</v>
      </c>
      <c r="N86" s="68">
        <v>161.984917856181</v>
      </c>
    </row>
    <row r="87" spans="1:14" s="18" customFormat="1" ht="9.75" customHeight="1">
      <c r="A87" s="22" t="s">
        <v>102</v>
      </c>
      <c r="B87" s="82" t="s">
        <v>103</v>
      </c>
      <c r="C87" s="82"/>
      <c r="D87" s="83"/>
      <c r="E87" s="23"/>
      <c r="F87" s="33">
        <v>3</v>
      </c>
      <c r="G87" s="33">
        <v>0</v>
      </c>
      <c r="H87" s="69" t="s">
        <v>298</v>
      </c>
      <c r="I87" s="24">
        <v>3</v>
      </c>
      <c r="J87" s="24">
        <v>0</v>
      </c>
      <c r="K87" s="70" t="s">
        <v>298</v>
      </c>
      <c r="L87" s="24">
        <v>0</v>
      </c>
      <c r="M87" s="24">
        <v>0</v>
      </c>
      <c r="N87" s="71">
        <v>0</v>
      </c>
    </row>
    <row r="88" spans="1:14" s="18" customFormat="1" ht="10.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5" t="s">
        <v>274</v>
      </c>
      <c r="M88" s="85"/>
      <c r="N88" s="85"/>
    </row>
    <row r="89" spans="1:14" s="18" customFormat="1" ht="10.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6"/>
      <c r="M89" s="86"/>
      <c r="N89" s="86"/>
    </row>
    <row r="90" spans="1:14" s="18" customFormat="1" ht="23.25" customHeight="1">
      <c r="A90" s="87"/>
      <c r="B90" s="87"/>
      <c r="C90" s="87"/>
      <c r="D90" s="87"/>
      <c r="E90" s="88"/>
      <c r="F90" s="90" t="s">
        <v>226</v>
      </c>
      <c r="G90" s="90"/>
      <c r="H90" s="90"/>
      <c r="I90" s="91" t="s">
        <v>227</v>
      </c>
      <c r="J90" s="91"/>
      <c r="K90" s="91"/>
      <c r="L90" s="91" t="s">
        <v>228</v>
      </c>
      <c r="M90" s="91"/>
      <c r="N90" s="92"/>
    </row>
    <row r="91" spans="1:14" s="18" customFormat="1" ht="23.25" customHeight="1">
      <c r="A91" s="89"/>
      <c r="B91" s="89"/>
      <c r="C91" s="89"/>
      <c r="D91" s="89"/>
      <c r="E91" s="89"/>
      <c r="F91" s="2" t="s">
        <v>295</v>
      </c>
      <c r="G91" s="2" t="s">
        <v>291</v>
      </c>
      <c r="H91" s="4" t="s">
        <v>229</v>
      </c>
      <c r="I91" s="2" t="s">
        <v>295</v>
      </c>
      <c r="J91" s="2" t="s">
        <v>291</v>
      </c>
      <c r="K91" s="4" t="s">
        <v>229</v>
      </c>
      <c r="L91" s="2" t="s">
        <v>295</v>
      </c>
      <c r="M91" s="2" t="s">
        <v>291</v>
      </c>
      <c r="N91" s="5" t="s">
        <v>229</v>
      </c>
    </row>
    <row r="92" spans="1:15" s="9" customFormat="1" ht="9.75" customHeight="1">
      <c r="A92" s="20"/>
      <c r="B92" s="80" t="s">
        <v>275</v>
      </c>
      <c r="C92" s="80"/>
      <c r="D92" s="25"/>
      <c r="E92" s="26"/>
      <c r="F92" s="27">
        <v>218470</v>
      </c>
      <c r="G92" s="27">
        <v>207269</v>
      </c>
      <c r="H92" s="64">
        <v>105.40408840685294</v>
      </c>
      <c r="I92" s="27">
        <v>144020</v>
      </c>
      <c r="J92" s="27">
        <v>135206</v>
      </c>
      <c r="K92" s="65">
        <v>106.51894146709466</v>
      </c>
      <c r="L92" s="27">
        <v>74450</v>
      </c>
      <c r="M92" s="27">
        <v>72063</v>
      </c>
      <c r="N92" s="63">
        <v>103.31237944576273</v>
      </c>
      <c r="O92" s="12"/>
    </row>
    <row r="93" spans="1:14" s="18" customFormat="1" ht="9.75" customHeight="1">
      <c r="A93" s="13" t="s">
        <v>104</v>
      </c>
      <c r="B93" s="74" t="s">
        <v>105</v>
      </c>
      <c r="C93" s="74"/>
      <c r="D93" s="75"/>
      <c r="E93" s="16"/>
      <c r="F93" s="11">
        <v>0</v>
      </c>
      <c r="G93" s="11">
        <v>21</v>
      </c>
      <c r="H93" s="64">
        <v>0</v>
      </c>
      <c r="I93" s="17">
        <v>0</v>
      </c>
      <c r="J93" s="17">
        <v>0</v>
      </c>
      <c r="K93" s="67">
        <v>0</v>
      </c>
      <c r="L93" s="17">
        <v>0</v>
      </c>
      <c r="M93" s="17">
        <v>21</v>
      </c>
      <c r="N93" s="68">
        <v>0</v>
      </c>
    </row>
    <row r="94" spans="1:14" s="18" customFormat="1" ht="9.75" customHeight="1">
      <c r="A94" s="13" t="s">
        <v>106</v>
      </c>
      <c r="B94" s="74" t="s">
        <v>107</v>
      </c>
      <c r="C94" s="74"/>
      <c r="D94" s="75"/>
      <c r="E94" s="16"/>
      <c r="F94" s="11">
        <v>0</v>
      </c>
      <c r="G94" s="11">
        <v>22</v>
      </c>
      <c r="H94" s="64">
        <v>0</v>
      </c>
      <c r="I94" s="17">
        <v>0</v>
      </c>
      <c r="J94" s="17">
        <v>0</v>
      </c>
      <c r="K94" s="67">
        <v>0</v>
      </c>
      <c r="L94" s="17">
        <v>0</v>
      </c>
      <c r="M94" s="17">
        <v>22</v>
      </c>
      <c r="N94" s="68">
        <v>0</v>
      </c>
    </row>
    <row r="95" spans="1:14" s="18" customFormat="1" ht="9.75" customHeight="1">
      <c r="A95" s="13" t="s">
        <v>108</v>
      </c>
      <c r="B95" s="74" t="s">
        <v>109</v>
      </c>
      <c r="C95" s="74"/>
      <c r="D95" s="75"/>
      <c r="E95" s="16"/>
      <c r="F95" s="11">
        <v>44</v>
      </c>
      <c r="G95" s="11">
        <v>458</v>
      </c>
      <c r="H95" s="64">
        <v>9.606986899563319</v>
      </c>
      <c r="I95" s="17">
        <v>0</v>
      </c>
      <c r="J95" s="17">
        <v>71</v>
      </c>
      <c r="K95" s="67">
        <v>0</v>
      </c>
      <c r="L95" s="17">
        <v>44</v>
      </c>
      <c r="M95" s="17">
        <v>387</v>
      </c>
      <c r="N95" s="68">
        <v>11.369509043927648</v>
      </c>
    </row>
    <row r="96" spans="1:14" s="18" customFormat="1" ht="9.75" customHeight="1">
      <c r="A96" s="13" t="s">
        <v>110</v>
      </c>
      <c r="B96" s="74" t="s">
        <v>111</v>
      </c>
      <c r="C96" s="74"/>
      <c r="D96" s="75"/>
      <c r="E96" s="16"/>
      <c r="F96" s="11">
        <v>5567</v>
      </c>
      <c r="G96" s="11">
        <v>19675</v>
      </c>
      <c r="H96" s="64">
        <v>28.294790343074965</v>
      </c>
      <c r="I96" s="17">
        <v>0</v>
      </c>
      <c r="J96" s="17">
        <v>2096</v>
      </c>
      <c r="K96" s="67">
        <v>0</v>
      </c>
      <c r="L96" s="17">
        <v>5567</v>
      </c>
      <c r="M96" s="17">
        <v>17579</v>
      </c>
      <c r="N96" s="68">
        <v>31.668468058478865</v>
      </c>
    </row>
    <row r="97" spans="1:14" s="18" customFormat="1" ht="9.75" customHeight="1">
      <c r="A97" s="13" t="s">
        <v>112</v>
      </c>
      <c r="B97" s="74" t="s">
        <v>113</v>
      </c>
      <c r="C97" s="74"/>
      <c r="D97" s="75"/>
      <c r="E97" s="16"/>
      <c r="F97" s="11">
        <v>50792</v>
      </c>
      <c r="G97" s="11">
        <v>50789</v>
      </c>
      <c r="H97" s="64">
        <v>100.00590679084054</v>
      </c>
      <c r="I97" s="17">
        <v>50792</v>
      </c>
      <c r="J97" s="17">
        <v>50789</v>
      </c>
      <c r="K97" s="67">
        <v>100.00590679084054</v>
      </c>
      <c r="L97" s="17">
        <v>0</v>
      </c>
      <c r="M97" s="17">
        <v>0</v>
      </c>
      <c r="N97" s="68">
        <v>0</v>
      </c>
    </row>
    <row r="98" spans="1:14" s="18" customFormat="1" ht="9.75" customHeight="1">
      <c r="A98" s="19" t="s">
        <v>112</v>
      </c>
      <c r="B98" s="14"/>
      <c r="C98" s="74" t="s">
        <v>114</v>
      </c>
      <c r="D98" s="74"/>
      <c r="E98" s="16"/>
      <c r="F98" s="11">
        <v>0</v>
      </c>
      <c r="G98" s="11">
        <v>0</v>
      </c>
      <c r="H98" s="64">
        <v>0</v>
      </c>
      <c r="I98" s="17">
        <v>0</v>
      </c>
      <c r="J98" s="17">
        <v>0</v>
      </c>
      <c r="K98" s="67">
        <v>0</v>
      </c>
      <c r="L98" s="17">
        <v>0</v>
      </c>
      <c r="M98" s="17">
        <v>0</v>
      </c>
      <c r="N98" s="68">
        <v>0</v>
      </c>
    </row>
    <row r="99" spans="1:14" s="18" customFormat="1" ht="9.75" customHeight="1">
      <c r="A99" s="19" t="s">
        <v>115</v>
      </c>
      <c r="B99" s="14"/>
      <c r="C99" s="93" t="s">
        <v>116</v>
      </c>
      <c r="D99" s="93"/>
      <c r="E99" s="16"/>
      <c r="F99" s="11">
        <v>0</v>
      </c>
      <c r="G99" s="11">
        <v>0</v>
      </c>
      <c r="H99" s="64">
        <v>0</v>
      </c>
      <c r="I99" s="17">
        <v>0</v>
      </c>
      <c r="J99" s="17">
        <v>0</v>
      </c>
      <c r="K99" s="67">
        <v>0</v>
      </c>
      <c r="L99" s="17">
        <v>0</v>
      </c>
      <c r="M99" s="17">
        <v>0</v>
      </c>
      <c r="N99" s="68">
        <v>0</v>
      </c>
    </row>
    <row r="100" spans="1:14" s="18" customFormat="1" ht="9.75" customHeight="1">
      <c r="A100" s="19" t="s">
        <v>117</v>
      </c>
      <c r="B100" s="14"/>
      <c r="C100" s="74" t="s">
        <v>118</v>
      </c>
      <c r="D100" s="74"/>
      <c r="E100" s="16"/>
      <c r="F100" s="11">
        <v>50792</v>
      </c>
      <c r="G100" s="11">
        <v>50789</v>
      </c>
      <c r="H100" s="64">
        <v>100.00590679084054</v>
      </c>
      <c r="I100" s="17">
        <v>50792</v>
      </c>
      <c r="J100" s="17">
        <v>50789</v>
      </c>
      <c r="K100" s="67">
        <v>100.00590679084054</v>
      </c>
      <c r="L100" s="17">
        <v>0</v>
      </c>
      <c r="M100" s="17">
        <v>0</v>
      </c>
      <c r="N100" s="68">
        <v>0</v>
      </c>
    </row>
    <row r="101" spans="1:14" s="18" customFormat="1" ht="9.75" customHeight="1">
      <c r="A101" s="13" t="s">
        <v>119</v>
      </c>
      <c r="B101" s="74" t="s">
        <v>120</v>
      </c>
      <c r="C101" s="74"/>
      <c r="D101" s="75"/>
      <c r="E101" s="16"/>
      <c r="F101" s="11">
        <v>15476</v>
      </c>
      <c r="G101" s="11">
        <v>17356</v>
      </c>
      <c r="H101" s="64">
        <v>89.16801106245678</v>
      </c>
      <c r="I101" s="17">
        <v>7833</v>
      </c>
      <c r="J101" s="17">
        <v>8601</v>
      </c>
      <c r="K101" s="67">
        <v>91.07080572026508</v>
      </c>
      <c r="L101" s="17">
        <v>7643</v>
      </c>
      <c r="M101" s="17">
        <v>8755</v>
      </c>
      <c r="N101" s="68">
        <v>87.29868646487722</v>
      </c>
    </row>
    <row r="102" spans="1:14" s="18" customFormat="1" ht="9.75" customHeight="1">
      <c r="A102" s="19" t="s">
        <v>121</v>
      </c>
      <c r="B102" s="14"/>
      <c r="C102" s="74" t="s">
        <v>122</v>
      </c>
      <c r="D102" s="74"/>
      <c r="E102" s="16"/>
      <c r="F102" s="11">
        <v>0</v>
      </c>
      <c r="G102" s="11">
        <v>0</v>
      </c>
      <c r="H102" s="64">
        <v>0</v>
      </c>
      <c r="I102" s="17">
        <v>0</v>
      </c>
      <c r="J102" s="17">
        <v>0</v>
      </c>
      <c r="K102" s="67">
        <v>0</v>
      </c>
      <c r="L102" s="17">
        <v>0</v>
      </c>
      <c r="M102" s="17">
        <v>0</v>
      </c>
      <c r="N102" s="68">
        <v>0</v>
      </c>
    </row>
    <row r="103" spans="1:14" s="18" customFormat="1" ht="9.75" customHeight="1">
      <c r="A103" s="19" t="s">
        <v>123</v>
      </c>
      <c r="B103" s="14"/>
      <c r="C103" s="74" t="s">
        <v>124</v>
      </c>
      <c r="D103" s="74"/>
      <c r="E103" s="16"/>
      <c r="F103" s="11">
        <v>0</v>
      </c>
      <c r="G103" s="11">
        <v>0</v>
      </c>
      <c r="H103" s="64">
        <v>0</v>
      </c>
      <c r="I103" s="17">
        <v>0</v>
      </c>
      <c r="J103" s="17">
        <v>0</v>
      </c>
      <c r="K103" s="67">
        <v>0</v>
      </c>
      <c r="L103" s="17">
        <v>0</v>
      </c>
      <c r="M103" s="17">
        <v>0</v>
      </c>
      <c r="N103" s="68">
        <v>0</v>
      </c>
    </row>
    <row r="104" spans="1:14" s="18" customFormat="1" ht="9.75" customHeight="1">
      <c r="A104" s="19" t="s">
        <v>125</v>
      </c>
      <c r="B104" s="14"/>
      <c r="C104" s="74" t="s">
        <v>126</v>
      </c>
      <c r="D104" s="74"/>
      <c r="E104" s="16"/>
      <c r="F104" s="11">
        <v>0</v>
      </c>
      <c r="G104" s="11">
        <v>0</v>
      </c>
      <c r="H104" s="64">
        <v>0</v>
      </c>
      <c r="I104" s="17">
        <v>0</v>
      </c>
      <c r="J104" s="17">
        <v>0</v>
      </c>
      <c r="K104" s="67">
        <v>0</v>
      </c>
      <c r="L104" s="17">
        <v>0</v>
      </c>
      <c r="M104" s="17">
        <v>0</v>
      </c>
      <c r="N104" s="68">
        <v>0</v>
      </c>
    </row>
    <row r="105" spans="1:14" s="18" customFormat="1" ht="9.75" customHeight="1">
      <c r="A105" s="19" t="s">
        <v>127</v>
      </c>
      <c r="B105" s="14"/>
      <c r="C105" s="74" t="s">
        <v>128</v>
      </c>
      <c r="D105" s="74"/>
      <c r="E105" s="16"/>
      <c r="F105" s="11">
        <v>15476</v>
      </c>
      <c r="G105" s="11">
        <v>17356</v>
      </c>
      <c r="H105" s="64">
        <v>89.16801106245678</v>
      </c>
      <c r="I105" s="17">
        <v>7833</v>
      </c>
      <c r="J105" s="17">
        <v>8601</v>
      </c>
      <c r="K105" s="67">
        <v>91.07080572026508</v>
      </c>
      <c r="L105" s="17">
        <v>7643</v>
      </c>
      <c r="M105" s="17">
        <v>8755</v>
      </c>
      <c r="N105" s="68">
        <v>87.29868646487722</v>
      </c>
    </row>
    <row r="106" spans="1:14" s="18" customFormat="1" ht="9.75" customHeight="1">
      <c r="A106" s="19" t="s">
        <v>129</v>
      </c>
      <c r="B106" s="14"/>
      <c r="C106" s="74" t="s">
        <v>130</v>
      </c>
      <c r="D106" s="74"/>
      <c r="E106" s="16"/>
      <c r="F106" s="11">
        <v>0</v>
      </c>
      <c r="G106" s="11">
        <v>0</v>
      </c>
      <c r="H106" s="64">
        <v>0</v>
      </c>
      <c r="I106" s="17">
        <v>0</v>
      </c>
      <c r="J106" s="17">
        <v>0</v>
      </c>
      <c r="K106" s="67">
        <v>0</v>
      </c>
      <c r="L106" s="17">
        <v>0</v>
      </c>
      <c r="M106" s="17">
        <v>0</v>
      </c>
      <c r="N106" s="68">
        <v>0</v>
      </c>
    </row>
    <row r="107" spans="1:14" s="18" customFormat="1" ht="9.75" customHeight="1">
      <c r="A107" s="13" t="s">
        <v>121</v>
      </c>
      <c r="B107" s="74" t="s">
        <v>131</v>
      </c>
      <c r="C107" s="74"/>
      <c r="D107" s="75"/>
      <c r="E107" s="16"/>
      <c r="F107" s="11">
        <v>0</v>
      </c>
      <c r="G107" s="11">
        <v>0</v>
      </c>
      <c r="H107" s="64">
        <v>0</v>
      </c>
      <c r="I107" s="17">
        <v>0</v>
      </c>
      <c r="J107" s="17">
        <v>0</v>
      </c>
      <c r="K107" s="67">
        <v>0</v>
      </c>
      <c r="L107" s="17">
        <v>0</v>
      </c>
      <c r="M107" s="17">
        <v>0</v>
      </c>
      <c r="N107" s="68">
        <v>0</v>
      </c>
    </row>
    <row r="108" spans="1:14" s="18" customFormat="1" ht="9.75" customHeight="1">
      <c r="A108" s="13" t="s">
        <v>123</v>
      </c>
      <c r="B108" s="74" t="s">
        <v>132</v>
      </c>
      <c r="C108" s="74"/>
      <c r="D108" s="75"/>
      <c r="E108" s="16"/>
      <c r="F108" s="11">
        <v>0</v>
      </c>
      <c r="G108" s="11">
        <v>0</v>
      </c>
      <c r="H108" s="64">
        <v>0</v>
      </c>
      <c r="I108" s="17">
        <v>0</v>
      </c>
      <c r="J108" s="17">
        <v>0</v>
      </c>
      <c r="K108" s="67">
        <v>0</v>
      </c>
      <c r="L108" s="17">
        <v>0</v>
      </c>
      <c r="M108" s="17">
        <v>0</v>
      </c>
      <c r="N108" s="68">
        <v>0</v>
      </c>
    </row>
    <row r="109" spans="1:14" s="18" customFormat="1" ht="9.75" customHeight="1">
      <c r="A109" s="13" t="s">
        <v>125</v>
      </c>
      <c r="B109" s="74" t="s">
        <v>133</v>
      </c>
      <c r="C109" s="74"/>
      <c r="D109" s="75"/>
      <c r="E109" s="16"/>
      <c r="F109" s="11">
        <v>904</v>
      </c>
      <c r="G109" s="11">
        <v>0</v>
      </c>
      <c r="H109" s="64" t="s">
        <v>298</v>
      </c>
      <c r="I109" s="17">
        <v>0</v>
      </c>
      <c r="J109" s="17">
        <v>0</v>
      </c>
      <c r="K109" s="67">
        <v>0</v>
      </c>
      <c r="L109" s="17">
        <v>904</v>
      </c>
      <c r="M109" s="17">
        <v>0</v>
      </c>
      <c r="N109" s="68" t="s">
        <v>298</v>
      </c>
    </row>
    <row r="110" spans="1:14" s="18" customFormat="1" ht="9.75" customHeight="1">
      <c r="A110" s="19" t="s">
        <v>134</v>
      </c>
      <c r="B110" s="14"/>
      <c r="C110" s="74" t="s">
        <v>133</v>
      </c>
      <c r="D110" s="74"/>
      <c r="E110" s="16"/>
      <c r="F110" s="11">
        <v>904</v>
      </c>
      <c r="G110" s="11">
        <v>0</v>
      </c>
      <c r="H110" s="64" t="s">
        <v>298</v>
      </c>
      <c r="I110" s="17">
        <v>0</v>
      </c>
      <c r="J110" s="17">
        <v>0</v>
      </c>
      <c r="K110" s="67">
        <v>0</v>
      </c>
      <c r="L110" s="17">
        <v>904</v>
      </c>
      <c r="M110" s="17">
        <v>0</v>
      </c>
      <c r="N110" s="68" t="s">
        <v>298</v>
      </c>
    </row>
    <row r="111" spans="1:14" s="18" customFormat="1" ht="9.75" customHeight="1">
      <c r="A111" s="19" t="s">
        <v>135</v>
      </c>
      <c r="B111" s="14"/>
      <c r="C111" s="76" t="s">
        <v>276</v>
      </c>
      <c r="D111" s="76"/>
      <c r="E111" s="16"/>
      <c r="F111" s="11">
        <v>0</v>
      </c>
      <c r="G111" s="11">
        <v>0</v>
      </c>
      <c r="H111" s="64">
        <v>0</v>
      </c>
      <c r="I111" s="17">
        <v>0</v>
      </c>
      <c r="J111" s="17">
        <v>0</v>
      </c>
      <c r="K111" s="67">
        <v>0</v>
      </c>
      <c r="L111" s="17">
        <v>0</v>
      </c>
      <c r="M111" s="17">
        <v>0</v>
      </c>
      <c r="N111" s="68">
        <v>0</v>
      </c>
    </row>
    <row r="112" spans="1:14" s="18" customFormat="1" ht="9.75" customHeight="1">
      <c r="A112" s="19" t="s">
        <v>136</v>
      </c>
      <c r="B112" s="14"/>
      <c r="C112" s="74" t="s">
        <v>277</v>
      </c>
      <c r="D112" s="74"/>
      <c r="E112" s="16"/>
      <c r="F112" s="11">
        <v>0</v>
      </c>
      <c r="G112" s="11">
        <v>0</v>
      </c>
      <c r="H112" s="64">
        <v>0</v>
      </c>
      <c r="I112" s="17">
        <v>0</v>
      </c>
      <c r="J112" s="17">
        <v>0</v>
      </c>
      <c r="K112" s="67">
        <v>0</v>
      </c>
      <c r="L112" s="17">
        <v>0</v>
      </c>
      <c r="M112" s="17">
        <v>0</v>
      </c>
      <c r="N112" s="68">
        <v>0</v>
      </c>
    </row>
    <row r="113" spans="1:14" s="18" customFormat="1" ht="9.75" customHeight="1">
      <c r="A113" s="13" t="s">
        <v>137</v>
      </c>
      <c r="B113" s="74" t="s">
        <v>138</v>
      </c>
      <c r="C113" s="74"/>
      <c r="D113" s="75"/>
      <c r="E113" s="16"/>
      <c r="F113" s="11">
        <v>2180</v>
      </c>
      <c r="G113" s="11">
        <v>0</v>
      </c>
      <c r="H113" s="64" t="s">
        <v>298</v>
      </c>
      <c r="I113" s="17">
        <v>0</v>
      </c>
      <c r="J113" s="17">
        <v>0</v>
      </c>
      <c r="K113" s="67">
        <v>0</v>
      </c>
      <c r="L113" s="17">
        <v>2180</v>
      </c>
      <c r="M113" s="17">
        <v>0</v>
      </c>
      <c r="N113" s="68" t="s">
        <v>298</v>
      </c>
    </row>
    <row r="114" spans="1:14" s="18" customFormat="1" ht="9.75" customHeight="1">
      <c r="A114" s="13" t="s">
        <v>139</v>
      </c>
      <c r="B114" s="74" t="s">
        <v>140</v>
      </c>
      <c r="C114" s="74"/>
      <c r="D114" s="75"/>
      <c r="E114" s="16"/>
      <c r="F114" s="11">
        <v>40</v>
      </c>
      <c r="G114" s="11">
        <v>0</v>
      </c>
      <c r="H114" s="64" t="s">
        <v>298</v>
      </c>
      <c r="I114" s="17">
        <v>40</v>
      </c>
      <c r="J114" s="17">
        <v>0</v>
      </c>
      <c r="K114" s="67" t="s">
        <v>298</v>
      </c>
      <c r="L114" s="17">
        <v>0</v>
      </c>
      <c r="M114" s="17">
        <v>0</v>
      </c>
      <c r="N114" s="68">
        <v>0</v>
      </c>
    </row>
    <row r="115" spans="1:14" s="18" customFormat="1" ht="9.75" customHeight="1">
      <c r="A115" s="13" t="s">
        <v>141</v>
      </c>
      <c r="B115" s="74" t="s">
        <v>142</v>
      </c>
      <c r="C115" s="74"/>
      <c r="D115" s="75"/>
      <c r="E115" s="16"/>
      <c r="F115" s="11">
        <v>70676</v>
      </c>
      <c r="G115" s="11">
        <v>61917</v>
      </c>
      <c r="H115" s="64">
        <v>114.14635722014957</v>
      </c>
      <c r="I115" s="17">
        <v>46321</v>
      </c>
      <c r="J115" s="17">
        <v>45196</v>
      </c>
      <c r="K115" s="67">
        <v>102.48915833259579</v>
      </c>
      <c r="L115" s="17">
        <v>24355</v>
      </c>
      <c r="M115" s="17">
        <v>16721</v>
      </c>
      <c r="N115" s="68">
        <v>145.65516416482268</v>
      </c>
    </row>
    <row r="116" spans="1:14" s="18" customFormat="1" ht="9.75" customHeight="1">
      <c r="A116" s="19" t="s">
        <v>143</v>
      </c>
      <c r="B116" s="14"/>
      <c r="C116" s="74" t="s">
        <v>144</v>
      </c>
      <c r="D116" s="74"/>
      <c r="E116" s="16"/>
      <c r="F116" s="11">
        <v>62031</v>
      </c>
      <c r="G116" s="11">
        <v>57010</v>
      </c>
      <c r="H116" s="64">
        <v>108.80722680231538</v>
      </c>
      <c r="I116" s="17">
        <v>40106</v>
      </c>
      <c r="J116" s="17">
        <v>43918</v>
      </c>
      <c r="K116" s="67">
        <v>91.32018762238717</v>
      </c>
      <c r="L116" s="17">
        <v>21925</v>
      </c>
      <c r="M116" s="17">
        <v>13092</v>
      </c>
      <c r="N116" s="68">
        <v>167.46868316529176</v>
      </c>
    </row>
    <row r="117" spans="1:14" s="18" customFormat="1" ht="9.75" customHeight="1">
      <c r="A117" s="19" t="s">
        <v>141</v>
      </c>
      <c r="B117" s="14"/>
      <c r="C117" s="74" t="s">
        <v>145</v>
      </c>
      <c r="D117" s="74"/>
      <c r="E117" s="16"/>
      <c r="F117" s="11">
        <v>1232</v>
      </c>
      <c r="G117" s="11">
        <v>1012</v>
      </c>
      <c r="H117" s="64">
        <v>121.73913043478262</v>
      </c>
      <c r="I117" s="17">
        <v>0</v>
      </c>
      <c r="J117" s="17">
        <v>0</v>
      </c>
      <c r="K117" s="67">
        <v>0</v>
      </c>
      <c r="L117" s="17">
        <v>1232</v>
      </c>
      <c r="M117" s="17">
        <v>1012</v>
      </c>
      <c r="N117" s="68">
        <v>121.73913043478262</v>
      </c>
    </row>
    <row r="118" spans="1:14" s="18" customFormat="1" ht="9.75" customHeight="1">
      <c r="A118" s="19" t="s">
        <v>146</v>
      </c>
      <c r="B118" s="14"/>
      <c r="C118" s="74" t="s">
        <v>147</v>
      </c>
      <c r="D118" s="74"/>
      <c r="E118" s="16"/>
      <c r="F118" s="11">
        <v>0</v>
      </c>
      <c r="G118" s="11">
        <v>0</v>
      </c>
      <c r="H118" s="64">
        <v>0</v>
      </c>
      <c r="I118" s="17">
        <v>0</v>
      </c>
      <c r="J118" s="17">
        <v>0</v>
      </c>
      <c r="K118" s="67">
        <v>0</v>
      </c>
      <c r="L118" s="17">
        <v>0</v>
      </c>
      <c r="M118" s="17">
        <v>0</v>
      </c>
      <c r="N118" s="68">
        <v>0</v>
      </c>
    </row>
    <row r="119" spans="1:14" s="18" customFormat="1" ht="9.75" customHeight="1">
      <c r="A119" s="19" t="s">
        <v>148</v>
      </c>
      <c r="B119" s="14"/>
      <c r="C119" s="74" t="s">
        <v>149</v>
      </c>
      <c r="D119" s="74"/>
      <c r="E119" s="16"/>
      <c r="F119" s="11">
        <v>0</v>
      </c>
      <c r="G119" s="11">
        <v>0</v>
      </c>
      <c r="H119" s="64">
        <v>0</v>
      </c>
      <c r="I119" s="17">
        <v>0</v>
      </c>
      <c r="J119" s="17">
        <v>0</v>
      </c>
      <c r="K119" s="67">
        <v>0</v>
      </c>
      <c r="L119" s="17">
        <v>0</v>
      </c>
      <c r="M119" s="17">
        <v>0</v>
      </c>
      <c r="N119" s="68">
        <v>0</v>
      </c>
    </row>
    <row r="120" spans="1:14" s="18" customFormat="1" ht="9.75" customHeight="1">
      <c r="A120" s="19" t="s">
        <v>150</v>
      </c>
      <c r="B120" s="14"/>
      <c r="C120" s="74" t="s">
        <v>151</v>
      </c>
      <c r="D120" s="74"/>
      <c r="E120" s="16"/>
      <c r="F120" s="11">
        <v>0</v>
      </c>
      <c r="G120" s="11">
        <v>0</v>
      </c>
      <c r="H120" s="64">
        <v>0</v>
      </c>
      <c r="I120" s="17">
        <v>0</v>
      </c>
      <c r="J120" s="17">
        <v>0</v>
      </c>
      <c r="K120" s="67">
        <v>0</v>
      </c>
      <c r="L120" s="17">
        <v>0</v>
      </c>
      <c r="M120" s="17">
        <v>0</v>
      </c>
      <c r="N120" s="68">
        <v>0</v>
      </c>
    </row>
    <row r="121" spans="1:14" s="18" customFormat="1" ht="9.75" customHeight="1">
      <c r="A121" s="19" t="s">
        <v>152</v>
      </c>
      <c r="B121" s="14"/>
      <c r="C121" s="74" t="s">
        <v>153</v>
      </c>
      <c r="D121" s="74"/>
      <c r="E121" s="16"/>
      <c r="F121" s="11">
        <v>5668</v>
      </c>
      <c r="G121" s="11">
        <v>1201</v>
      </c>
      <c r="H121" s="64">
        <v>471.94004995836804</v>
      </c>
      <c r="I121" s="17">
        <v>5668</v>
      </c>
      <c r="J121" s="17">
        <v>1201</v>
      </c>
      <c r="K121" s="67">
        <v>471.94004995836804</v>
      </c>
      <c r="L121" s="17">
        <v>0</v>
      </c>
      <c r="M121" s="17">
        <v>0</v>
      </c>
      <c r="N121" s="68">
        <v>0</v>
      </c>
    </row>
    <row r="122" spans="1:14" s="18" customFormat="1" ht="9.75" customHeight="1">
      <c r="A122" s="19" t="s">
        <v>154</v>
      </c>
      <c r="B122" s="14"/>
      <c r="C122" s="74" t="s">
        <v>155</v>
      </c>
      <c r="D122" s="74"/>
      <c r="E122" s="16"/>
      <c r="F122" s="11">
        <v>652</v>
      </c>
      <c r="G122" s="11">
        <v>162</v>
      </c>
      <c r="H122" s="64">
        <v>402.46913580246917</v>
      </c>
      <c r="I122" s="17">
        <v>547</v>
      </c>
      <c r="J122" s="17">
        <v>37</v>
      </c>
      <c r="K122" s="67" t="s">
        <v>299</v>
      </c>
      <c r="L122" s="17">
        <v>105</v>
      </c>
      <c r="M122" s="17">
        <v>125</v>
      </c>
      <c r="N122" s="68">
        <v>84</v>
      </c>
    </row>
    <row r="123" spans="1:14" s="18" customFormat="1" ht="9.75" customHeight="1">
      <c r="A123" s="19" t="s">
        <v>156</v>
      </c>
      <c r="B123" s="14"/>
      <c r="C123" s="74" t="s">
        <v>157</v>
      </c>
      <c r="D123" s="74"/>
      <c r="E123" s="16"/>
      <c r="F123" s="11">
        <v>0</v>
      </c>
      <c r="G123" s="11">
        <v>40</v>
      </c>
      <c r="H123" s="64">
        <v>0</v>
      </c>
      <c r="I123" s="17">
        <v>0</v>
      </c>
      <c r="J123" s="17">
        <v>40</v>
      </c>
      <c r="K123" s="67">
        <v>0</v>
      </c>
      <c r="L123" s="17">
        <v>0</v>
      </c>
      <c r="M123" s="17">
        <v>0</v>
      </c>
      <c r="N123" s="68">
        <v>0</v>
      </c>
    </row>
    <row r="124" spans="1:14" s="18" customFormat="1" ht="9.75" customHeight="1">
      <c r="A124" s="19" t="s">
        <v>158</v>
      </c>
      <c r="B124" s="14"/>
      <c r="C124" s="74" t="s">
        <v>159</v>
      </c>
      <c r="D124" s="74"/>
      <c r="E124" s="16"/>
      <c r="F124" s="11">
        <v>0</v>
      </c>
      <c r="G124" s="11">
        <v>0</v>
      </c>
      <c r="H124" s="64">
        <v>0</v>
      </c>
      <c r="I124" s="17">
        <v>0</v>
      </c>
      <c r="J124" s="17">
        <v>0</v>
      </c>
      <c r="K124" s="67">
        <v>0</v>
      </c>
      <c r="L124" s="17">
        <v>0</v>
      </c>
      <c r="M124" s="17">
        <v>0</v>
      </c>
      <c r="N124" s="68">
        <v>0</v>
      </c>
    </row>
    <row r="125" spans="1:14" s="18" customFormat="1" ht="9.75" customHeight="1">
      <c r="A125" s="19" t="s">
        <v>160</v>
      </c>
      <c r="B125" s="14"/>
      <c r="C125" s="74" t="s">
        <v>161</v>
      </c>
      <c r="D125" s="74"/>
      <c r="E125" s="16"/>
      <c r="F125" s="11">
        <v>1093</v>
      </c>
      <c r="G125" s="11">
        <v>2492</v>
      </c>
      <c r="H125" s="64">
        <v>43.86035313001605</v>
      </c>
      <c r="I125" s="17">
        <v>0</v>
      </c>
      <c r="J125" s="17">
        <v>0</v>
      </c>
      <c r="K125" s="67">
        <v>0</v>
      </c>
      <c r="L125" s="17">
        <v>1093</v>
      </c>
      <c r="M125" s="17">
        <v>2492</v>
      </c>
      <c r="N125" s="68">
        <v>43.86035313001605</v>
      </c>
    </row>
    <row r="126" spans="1:14" s="18" customFormat="1" ht="9.75" customHeight="1">
      <c r="A126" s="13" t="s">
        <v>162</v>
      </c>
      <c r="B126" s="74" t="s">
        <v>163</v>
      </c>
      <c r="C126" s="74"/>
      <c r="D126" s="75"/>
      <c r="E126" s="16"/>
      <c r="F126" s="11">
        <v>0</v>
      </c>
      <c r="G126" s="11">
        <v>0</v>
      </c>
      <c r="H126" s="64">
        <v>0</v>
      </c>
      <c r="I126" s="17">
        <v>0</v>
      </c>
      <c r="J126" s="17">
        <v>0</v>
      </c>
      <c r="K126" s="67">
        <v>0</v>
      </c>
      <c r="L126" s="17">
        <v>0</v>
      </c>
      <c r="M126" s="17">
        <v>0</v>
      </c>
      <c r="N126" s="68">
        <v>0</v>
      </c>
    </row>
    <row r="127" spans="1:14" s="18" customFormat="1" ht="19.5" customHeight="1">
      <c r="A127" s="13" t="s">
        <v>164</v>
      </c>
      <c r="B127" s="78" t="s">
        <v>278</v>
      </c>
      <c r="C127" s="78"/>
      <c r="D127" s="79"/>
      <c r="E127" s="16"/>
      <c r="F127" s="11">
        <v>72791</v>
      </c>
      <c r="G127" s="11">
        <v>57031</v>
      </c>
      <c r="H127" s="64">
        <v>127.6340937384931</v>
      </c>
      <c r="I127" s="17">
        <v>39034</v>
      </c>
      <c r="J127" s="17">
        <v>28453</v>
      </c>
      <c r="K127" s="67">
        <v>137.18764277932027</v>
      </c>
      <c r="L127" s="17">
        <v>33757</v>
      </c>
      <c r="M127" s="17">
        <v>28578</v>
      </c>
      <c r="N127" s="68">
        <v>118.12233186367136</v>
      </c>
    </row>
    <row r="128" spans="1:14" s="18" customFormat="1" ht="9.75" customHeight="1">
      <c r="A128" s="19" t="s">
        <v>164</v>
      </c>
      <c r="B128" s="14"/>
      <c r="C128" s="74" t="s">
        <v>165</v>
      </c>
      <c r="D128" s="74"/>
      <c r="E128" s="16"/>
      <c r="F128" s="11">
        <v>91</v>
      </c>
      <c r="G128" s="11">
        <v>893</v>
      </c>
      <c r="H128" s="64">
        <v>10.19036954087346</v>
      </c>
      <c r="I128" s="17">
        <v>51</v>
      </c>
      <c r="J128" s="17">
        <v>53</v>
      </c>
      <c r="K128" s="67">
        <v>96.22641509433963</v>
      </c>
      <c r="L128" s="17">
        <v>40</v>
      </c>
      <c r="M128" s="17">
        <v>840</v>
      </c>
      <c r="N128" s="68">
        <v>4.761904761904762</v>
      </c>
    </row>
    <row r="129" spans="1:14" s="18" customFormat="1" ht="9.75" customHeight="1">
      <c r="A129" s="19" t="s">
        <v>166</v>
      </c>
      <c r="B129" s="14"/>
      <c r="C129" s="74" t="s">
        <v>167</v>
      </c>
      <c r="D129" s="74"/>
      <c r="E129" s="16"/>
      <c r="F129" s="11">
        <v>70017</v>
      </c>
      <c r="G129" s="11">
        <v>56032</v>
      </c>
      <c r="H129" s="64">
        <v>124.95895202741292</v>
      </c>
      <c r="I129" s="17">
        <v>37413</v>
      </c>
      <c r="J129" s="17">
        <v>28294</v>
      </c>
      <c r="K129" s="67">
        <v>132.22944793949247</v>
      </c>
      <c r="L129" s="17">
        <v>32604</v>
      </c>
      <c r="M129" s="17">
        <v>27738</v>
      </c>
      <c r="N129" s="68">
        <v>117.54272117672507</v>
      </c>
    </row>
    <row r="130" spans="1:14" s="18" customFormat="1" ht="9.75" customHeight="1">
      <c r="A130" s="19" t="s">
        <v>168</v>
      </c>
      <c r="B130" s="14"/>
      <c r="C130" s="74" t="s">
        <v>169</v>
      </c>
      <c r="D130" s="74"/>
      <c r="E130" s="16"/>
      <c r="F130" s="11">
        <v>1570</v>
      </c>
      <c r="G130" s="11">
        <v>82</v>
      </c>
      <c r="H130" s="64" t="s">
        <v>299</v>
      </c>
      <c r="I130" s="17">
        <v>1570</v>
      </c>
      <c r="J130" s="17">
        <v>82</v>
      </c>
      <c r="K130" s="67" t="s">
        <v>299</v>
      </c>
      <c r="L130" s="17">
        <v>0</v>
      </c>
      <c r="M130" s="17">
        <v>0</v>
      </c>
      <c r="N130" s="68">
        <v>0</v>
      </c>
    </row>
    <row r="131" spans="1:14" s="18" customFormat="1" ht="19.5" customHeight="1">
      <c r="A131" s="19" t="s">
        <v>170</v>
      </c>
      <c r="B131" s="14"/>
      <c r="C131" s="78" t="s">
        <v>279</v>
      </c>
      <c r="D131" s="78"/>
      <c r="E131" s="16"/>
      <c r="F131" s="11">
        <v>1113</v>
      </c>
      <c r="G131" s="11">
        <v>24</v>
      </c>
      <c r="H131" s="64" t="s">
        <v>299</v>
      </c>
      <c r="I131" s="17">
        <v>0</v>
      </c>
      <c r="J131" s="17">
        <v>24</v>
      </c>
      <c r="K131" s="67">
        <v>0</v>
      </c>
      <c r="L131" s="17">
        <v>1113</v>
      </c>
      <c r="M131" s="17">
        <v>0</v>
      </c>
      <c r="N131" s="68" t="s">
        <v>298</v>
      </c>
    </row>
    <row r="132" spans="1:14" s="9" customFormat="1" ht="9.75" customHeight="1">
      <c r="A132" s="20"/>
      <c r="B132" s="81" t="s">
        <v>280</v>
      </c>
      <c r="C132" s="81"/>
      <c r="D132" s="15"/>
      <c r="E132" s="8"/>
      <c r="F132" s="11">
        <v>92712</v>
      </c>
      <c r="G132" s="11">
        <v>95854</v>
      </c>
      <c r="H132" s="64">
        <v>96.7220981909988</v>
      </c>
      <c r="I132" s="11">
        <v>27905</v>
      </c>
      <c r="J132" s="11">
        <v>24119</v>
      </c>
      <c r="K132" s="65">
        <v>115.69716820763713</v>
      </c>
      <c r="L132" s="11">
        <v>64807</v>
      </c>
      <c r="M132" s="11">
        <v>71735</v>
      </c>
      <c r="N132" s="66">
        <v>90.34223182546874</v>
      </c>
    </row>
    <row r="133" spans="1:14" s="18" customFormat="1" ht="9.75" customHeight="1">
      <c r="A133" s="13" t="s">
        <v>171</v>
      </c>
      <c r="B133" s="74" t="s">
        <v>172</v>
      </c>
      <c r="C133" s="74"/>
      <c r="D133" s="75"/>
      <c r="E133" s="16"/>
      <c r="F133" s="11">
        <v>24122</v>
      </c>
      <c r="G133" s="11">
        <v>28744</v>
      </c>
      <c r="H133" s="64">
        <v>83.92012246033956</v>
      </c>
      <c r="I133" s="17">
        <v>10833</v>
      </c>
      <c r="J133" s="17">
        <v>9630</v>
      </c>
      <c r="K133" s="67">
        <v>112.49221183800624</v>
      </c>
      <c r="L133" s="17">
        <v>13289</v>
      </c>
      <c r="M133" s="17">
        <v>19114</v>
      </c>
      <c r="N133" s="68">
        <v>69.52495552997803</v>
      </c>
    </row>
    <row r="134" spans="1:14" s="18" customFormat="1" ht="9.75" customHeight="1">
      <c r="A134" s="13" t="s">
        <v>173</v>
      </c>
      <c r="B134" s="74" t="s">
        <v>174</v>
      </c>
      <c r="C134" s="74"/>
      <c r="D134" s="75"/>
      <c r="E134" s="16"/>
      <c r="F134" s="11">
        <v>0</v>
      </c>
      <c r="G134" s="11">
        <v>0</v>
      </c>
      <c r="H134" s="64">
        <v>0</v>
      </c>
      <c r="I134" s="17">
        <v>0</v>
      </c>
      <c r="J134" s="17">
        <v>0</v>
      </c>
      <c r="K134" s="67">
        <v>0</v>
      </c>
      <c r="L134" s="17">
        <v>0</v>
      </c>
      <c r="M134" s="17">
        <v>0</v>
      </c>
      <c r="N134" s="68">
        <v>0</v>
      </c>
    </row>
    <row r="135" spans="1:14" s="18" customFormat="1" ht="9.75" customHeight="1">
      <c r="A135" s="13" t="s">
        <v>175</v>
      </c>
      <c r="B135" s="74" t="s">
        <v>176</v>
      </c>
      <c r="C135" s="74"/>
      <c r="D135" s="75"/>
      <c r="E135" s="16"/>
      <c r="F135" s="11">
        <v>102</v>
      </c>
      <c r="G135" s="11">
        <v>16</v>
      </c>
      <c r="H135" s="64">
        <v>637.5</v>
      </c>
      <c r="I135" s="17">
        <v>0</v>
      </c>
      <c r="J135" s="17">
        <v>16</v>
      </c>
      <c r="K135" s="67">
        <v>0</v>
      </c>
      <c r="L135" s="17">
        <v>102</v>
      </c>
      <c r="M135" s="17">
        <v>0</v>
      </c>
      <c r="N135" s="68" t="s">
        <v>298</v>
      </c>
    </row>
    <row r="136" spans="1:14" s="18" customFormat="1" ht="9.75" customHeight="1">
      <c r="A136" s="13" t="s">
        <v>177</v>
      </c>
      <c r="B136" s="74" t="s">
        <v>178</v>
      </c>
      <c r="C136" s="74"/>
      <c r="D136" s="75"/>
      <c r="E136" s="16"/>
      <c r="F136" s="11">
        <v>20</v>
      </c>
      <c r="G136" s="11">
        <v>0</v>
      </c>
      <c r="H136" s="64" t="s">
        <v>298</v>
      </c>
      <c r="I136" s="17">
        <v>0</v>
      </c>
      <c r="J136" s="17">
        <v>0</v>
      </c>
      <c r="K136" s="67">
        <v>0</v>
      </c>
      <c r="L136" s="17">
        <v>20</v>
      </c>
      <c r="M136" s="17">
        <v>0</v>
      </c>
      <c r="N136" s="68" t="s">
        <v>298</v>
      </c>
    </row>
    <row r="137" spans="1:14" s="18" customFormat="1" ht="9.75" customHeight="1">
      <c r="A137" s="13" t="s">
        <v>179</v>
      </c>
      <c r="B137" s="74" t="s">
        <v>180</v>
      </c>
      <c r="C137" s="74"/>
      <c r="D137" s="75"/>
      <c r="E137" s="16"/>
      <c r="F137" s="11">
        <v>59363</v>
      </c>
      <c r="G137" s="11">
        <v>60642</v>
      </c>
      <c r="H137" s="64">
        <v>97.89090069588734</v>
      </c>
      <c r="I137" s="17">
        <v>8150</v>
      </c>
      <c r="J137" s="17">
        <v>8061</v>
      </c>
      <c r="K137" s="67">
        <v>101.10408137948146</v>
      </c>
      <c r="L137" s="17">
        <v>51213</v>
      </c>
      <c r="M137" s="17">
        <v>52581</v>
      </c>
      <c r="N137" s="68">
        <v>97.3982997660752</v>
      </c>
    </row>
    <row r="138" spans="1:14" s="18" customFormat="1" ht="9.75" customHeight="1">
      <c r="A138" s="13" t="s">
        <v>181</v>
      </c>
      <c r="B138" s="74" t="s">
        <v>182</v>
      </c>
      <c r="C138" s="74"/>
      <c r="D138" s="75"/>
      <c r="E138" s="16"/>
      <c r="F138" s="11">
        <v>1619</v>
      </c>
      <c r="G138" s="11">
        <v>440</v>
      </c>
      <c r="H138" s="64">
        <v>367.9545454545455</v>
      </c>
      <c r="I138" s="17">
        <v>1470</v>
      </c>
      <c r="J138" s="17">
        <v>400</v>
      </c>
      <c r="K138" s="67">
        <v>367.5</v>
      </c>
      <c r="L138" s="17">
        <v>149</v>
      </c>
      <c r="M138" s="17">
        <v>40</v>
      </c>
      <c r="N138" s="68">
        <v>372.5</v>
      </c>
    </row>
    <row r="139" spans="1:14" s="18" customFormat="1" ht="9.75" customHeight="1">
      <c r="A139" s="13" t="s">
        <v>183</v>
      </c>
      <c r="B139" s="74" t="s">
        <v>184</v>
      </c>
      <c r="C139" s="74"/>
      <c r="D139" s="75"/>
      <c r="E139" s="16"/>
      <c r="F139" s="11">
        <v>7452</v>
      </c>
      <c r="G139" s="11">
        <v>6012</v>
      </c>
      <c r="H139" s="64">
        <v>123.95209580838322</v>
      </c>
      <c r="I139" s="17">
        <v>7452</v>
      </c>
      <c r="J139" s="17">
        <v>6012</v>
      </c>
      <c r="K139" s="67">
        <v>123.95209580838322</v>
      </c>
      <c r="L139" s="17">
        <v>0</v>
      </c>
      <c r="M139" s="17">
        <v>0</v>
      </c>
      <c r="N139" s="68">
        <v>0</v>
      </c>
    </row>
    <row r="140" spans="1:14" s="18" customFormat="1" ht="9.75" customHeight="1">
      <c r="A140" s="19" t="s">
        <v>183</v>
      </c>
      <c r="B140" s="14"/>
      <c r="C140" s="74" t="s">
        <v>184</v>
      </c>
      <c r="D140" s="74"/>
      <c r="E140" s="16"/>
      <c r="F140" s="11">
        <v>80</v>
      </c>
      <c r="G140" s="11">
        <v>80</v>
      </c>
      <c r="H140" s="64">
        <v>100</v>
      </c>
      <c r="I140" s="17">
        <v>80</v>
      </c>
      <c r="J140" s="17">
        <v>80</v>
      </c>
      <c r="K140" s="67">
        <v>100</v>
      </c>
      <c r="L140" s="17">
        <v>0</v>
      </c>
      <c r="M140" s="17">
        <v>0</v>
      </c>
      <c r="N140" s="68">
        <v>0</v>
      </c>
    </row>
    <row r="141" spans="1:14" s="18" customFormat="1" ht="9.75" customHeight="1">
      <c r="A141" s="19" t="s">
        <v>185</v>
      </c>
      <c r="B141" s="14"/>
      <c r="C141" s="74" t="s">
        <v>186</v>
      </c>
      <c r="D141" s="74"/>
      <c r="E141" s="16"/>
      <c r="F141" s="11">
        <v>7372</v>
      </c>
      <c r="G141" s="11">
        <v>5932</v>
      </c>
      <c r="H141" s="64">
        <v>124.27511800404585</v>
      </c>
      <c r="I141" s="17">
        <v>7372</v>
      </c>
      <c r="J141" s="17">
        <v>5932</v>
      </c>
      <c r="K141" s="67">
        <v>124.27511800404585</v>
      </c>
      <c r="L141" s="17">
        <v>0</v>
      </c>
      <c r="M141" s="17">
        <v>0</v>
      </c>
      <c r="N141" s="68">
        <v>0</v>
      </c>
    </row>
    <row r="142" spans="1:14" s="18" customFormat="1" ht="9.75" customHeight="1">
      <c r="A142" s="13" t="s">
        <v>187</v>
      </c>
      <c r="B142" s="74" t="s">
        <v>188</v>
      </c>
      <c r="C142" s="74"/>
      <c r="D142" s="75"/>
      <c r="E142" s="16"/>
      <c r="F142" s="11">
        <v>0</v>
      </c>
      <c r="G142" s="11">
        <v>0</v>
      </c>
      <c r="H142" s="64">
        <v>0</v>
      </c>
      <c r="I142" s="17">
        <v>0</v>
      </c>
      <c r="J142" s="17">
        <v>0</v>
      </c>
      <c r="K142" s="67">
        <v>0</v>
      </c>
      <c r="L142" s="17">
        <v>0</v>
      </c>
      <c r="M142" s="17">
        <v>0</v>
      </c>
      <c r="N142" s="68">
        <v>0</v>
      </c>
    </row>
    <row r="143" spans="1:14" s="18" customFormat="1" ht="9.75" customHeight="1">
      <c r="A143" s="13" t="s">
        <v>189</v>
      </c>
      <c r="B143" s="74" t="s">
        <v>190</v>
      </c>
      <c r="C143" s="74"/>
      <c r="D143" s="75"/>
      <c r="E143" s="16"/>
      <c r="F143" s="11">
        <v>34</v>
      </c>
      <c r="G143" s="11">
        <v>0</v>
      </c>
      <c r="H143" s="64" t="s">
        <v>298</v>
      </c>
      <c r="I143" s="17">
        <v>0</v>
      </c>
      <c r="J143" s="17">
        <v>0</v>
      </c>
      <c r="K143" s="67">
        <v>0</v>
      </c>
      <c r="L143" s="17">
        <v>34</v>
      </c>
      <c r="M143" s="17">
        <v>0</v>
      </c>
      <c r="N143" s="68" t="s">
        <v>298</v>
      </c>
    </row>
    <row r="144" spans="1:14" s="9" customFormat="1" ht="9.75" customHeight="1">
      <c r="A144" s="20"/>
      <c r="B144" s="81" t="s">
        <v>281</v>
      </c>
      <c r="C144" s="81"/>
      <c r="D144" s="15"/>
      <c r="E144" s="8"/>
      <c r="F144" s="11">
        <v>829238</v>
      </c>
      <c r="G144" s="11">
        <v>756112</v>
      </c>
      <c r="H144" s="64">
        <v>109.67131853482024</v>
      </c>
      <c r="I144" s="11">
        <v>1255</v>
      </c>
      <c r="J144" s="11">
        <v>8099</v>
      </c>
      <c r="K144" s="65">
        <v>15.495740214841339</v>
      </c>
      <c r="L144" s="11">
        <v>827983</v>
      </c>
      <c r="M144" s="11">
        <v>748013</v>
      </c>
      <c r="N144" s="66">
        <v>110.69099066460075</v>
      </c>
    </row>
    <row r="145" spans="1:14" s="18" customFormat="1" ht="9.75" customHeight="1">
      <c r="A145" s="13" t="s">
        <v>191</v>
      </c>
      <c r="B145" s="74" t="s">
        <v>192</v>
      </c>
      <c r="C145" s="74"/>
      <c r="D145" s="75"/>
      <c r="E145" s="16"/>
      <c r="F145" s="11">
        <v>32588</v>
      </c>
      <c r="G145" s="11">
        <v>20161</v>
      </c>
      <c r="H145" s="64">
        <v>161.63880759882943</v>
      </c>
      <c r="I145" s="17">
        <v>0</v>
      </c>
      <c r="J145" s="17">
        <v>0</v>
      </c>
      <c r="K145" s="67">
        <v>0</v>
      </c>
      <c r="L145" s="17">
        <v>32588</v>
      </c>
      <c r="M145" s="17">
        <v>20161</v>
      </c>
      <c r="N145" s="68">
        <v>161.63880759882943</v>
      </c>
    </row>
    <row r="146" spans="1:14" s="18" customFormat="1" ht="9.75" customHeight="1">
      <c r="A146" s="13" t="s">
        <v>193</v>
      </c>
      <c r="B146" s="74" t="s">
        <v>194</v>
      </c>
      <c r="C146" s="74"/>
      <c r="D146" s="75"/>
      <c r="E146" s="16"/>
      <c r="F146" s="11">
        <v>2340</v>
      </c>
      <c r="G146" s="11">
        <v>890</v>
      </c>
      <c r="H146" s="64">
        <v>262.92134831460675</v>
      </c>
      <c r="I146" s="17">
        <v>0</v>
      </c>
      <c r="J146" s="17">
        <v>0</v>
      </c>
      <c r="K146" s="67">
        <v>0</v>
      </c>
      <c r="L146" s="17">
        <v>2340</v>
      </c>
      <c r="M146" s="17">
        <v>890</v>
      </c>
      <c r="N146" s="68">
        <v>262.92134831460675</v>
      </c>
    </row>
    <row r="147" spans="1:14" s="18" customFormat="1" ht="9.75" customHeight="1">
      <c r="A147" s="13" t="s">
        <v>195</v>
      </c>
      <c r="B147" s="93" t="s">
        <v>196</v>
      </c>
      <c r="C147" s="93"/>
      <c r="D147" s="94"/>
      <c r="E147" s="16"/>
      <c r="F147" s="11">
        <v>328</v>
      </c>
      <c r="G147" s="11">
        <v>94</v>
      </c>
      <c r="H147" s="64">
        <v>348.936170212766</v>
      </c>
      <c r="I147" s="17">
        <v>0</v>
      </c>
      <c r="J147" s="17">
        <v>0</v>
      </c>
      <c r="K147" s="67">
        <v>0</v>
      </c>
      <c r="L147" s="17">
        <v>328</v>
      </c>
      <c r="M147" s="17">
        <v>94</v>
      </c>
      <c r="N147" s="68">
        <v>348.936170212766</v>
      </c>
    </row>
    <row r="148" spans="1:14" s="18" customFormat="1" ht="9.75" customHeight="1">
      <c r="A148" s="13" t="s">
        <v>197</v>
      </c>
      <c r="B148" s="74" t="s">
        <v>198</v>
      </c>
      <c r="C148" s="74"/>
      <c r="D148" s="75"/>
      <c r="E148" s="16"/>
      <c r="F148" s="11">
        <v>726048</v>
      </c>
      <c r="G148" s="11">
        <v>653348</v>
      </c>
      <c r="H148" s="64">
        <v>111.12730122385008</v>
      </c>
      <c r="I148" s="17">
        <v>500</v>
      </c>
      <c r="J148" s="17">
        <v>306</v>
      </c>
      <c r="K148" s="67">
        <v>163.3986928104575</v>
      </c>
      <c r="L148" s="17">
        <v>725548</v>
      </c>
      <c r="M148" s="17">
        <v>653042</v>
      </c>
      <c r="N148" s="68">
        <v>111.10280808891311</v>
      </c>
    </row>
    <row r="149" spans="1:14" s="18" customFormat="1" ht="9.75" customHeight="1">
      <c r="A149" s="13" t="s">
        <v>199</v>
      </c>
      <c r="B149" s="74" t="s">
        <v>200</v>
      </c>
      <c r="C149" s="74"/>
      <c r="D149" s="75"/>
      <c r="E149" s="16"/>
      <c r="F149" s="11">
        <v>65564</v>
      </c>
      <c r="G149" s="11">
        <v>71494</v>
      </c>
      <c r="H149" s="64">
        <v>91.70559767253195</v>
      </c>
      <c r="I149" s="17">
        <v>755</v>
      </c>
      <c r="J149" s="17">
        <v>2511</v>
      </c>
      <c r="K149" s="67">
        <v>30.06770211071286</v>
      </c>
      <c r="L149" s="17">
        <v>64809</v>
      </c>
      <c r="M149" s="17">
        <v>68983</v>
      </c>
      <c r="N149" s="68">
        <v>93.94923386921415</v>
      </c>
    </row>
    <row r="150" spans="1:15" s="18" customFormat="1" ht="9.75" customHeight="1">
      <c r="A150" s="13" t="s">
        <v>201</v>
      </c>
      <c r="B150" s="74" t="s">
        <v>202</v>
      </c>
      <c r="C150" s="74"/>
      <c r="D150" s="75"/>
      <c r="E150" s="16"/>
      <c r="F150" s="11">
        <v>0</v>
      </c>
      <c r="G150" s="11">
        <v>414</v>
      </c>
      <c r="H150" s="64">
        <v>0</v>
      </c>
      <c r="I150" s="17">
        <v>0</v>
      </c>
      <c r="J150" s="17">
        <v>272</v>
      </c>
      <c r="K150" s="67">
        <v>0</v>
      </c>
      <c r="L150" s="17">
        <v>0</v>
      </c>
      <c r="M150" s="17">
        <v>142</v>
      </c>
      <c r="N150" s="68">
        <v>0</v>
      </c>
      <c r="O150" s="21"/>
    </row>
    <row r="151" spans="1:15" s="18" customFormat="1" ht="9.75" customHeight="1">
      <c r="A151" s="13" t="s">
        <v>203</v>
      </c>
      <c r="B151" s="74" t="s">
        <v>204</v>
      </c>
      <c r="C151" s="74"/>
      <c r="D151" s="75"/>
      <c r="E151" s="16"/>
      <c r="F151" s="11">
        <v>1688</v>
      </c>
      <c r="G151" s="11">
        <v>9410</v>
      </c>
      <c r="H151" s="64">
        <v>17.93836344314559</v>
      </c>
      <c r="I151" s="17">
        <v>0</v>
      </c>
      <c r="J151" s="17">
        <v>5010</v>
      </c>
      <c r="K151" s="67">
        <v>0</v>
      </c>
      <c r="L151" s="17">
        <v>1688</v>
      </c>
      <c r="M151" s="17">
        <v>4400</v>
      </c>
      <c r="N151" s="68">
        <v>38.36363636363636</v>
      </c>
      <c r="O151" s="21"/>
    </row>
    <row r="152" spans="1:15" s="18" customFormat="1" ht="9.75" customHeight="1">
      <c r="A152" s="13" t="s">
        <v>205</v>
      </c>
      <c r="B152" s="74" t="s">
        <v>206</v>
      </c>
      <c r="C152" s="74"/>
      <c r="D152" s="75"/>
      <c r="E152" s="16"/>
      <c r="F152" s="11">
        <v>682</v>
      </c>
      <c r="G152" s="11">
        <v>301</v>
      </c>
      <c r="H152" s="64">
        <v>226.57807308970098</v>
      </c>
      <c r="I152" s="17">
        <v>0</v>
      </c>
      <c r="J152" s="17">
        <v>0</v>
      </c>
      <c r="K152" s="67">
        <v>0</v>
      </c>
      <c r="L152" s="17">
        <v>682</v>
      </c>
      <c r="M152" s="17">
        <v>301</v>
      </c>
      <c r="N152" s="68">
        <v>226.57807308970098</v>
      </c>
      <c r="O152" s="21"/>
    </row>
    <row r="153" spans="1:15" s="9" customFormat="1" ht="9.75" customHeight="1">
      <c r="A153" s="20"/>
      <c r="B153" s="81" t="s">
        <v>282</v>
      </c>
      <c r="C153" s="81"/>
      <c r="D153" s="15"/>
      <c r="E153" s="8"/>
      <c r="F153" s="11">
        <v>1477769</v>
      </c>
      <c r="G153" s="11">
        <v>1412405</v>
      </c>
      <c r="H153" s="64">
        <v>104.62785107670958</v>
      </c>
      <c r="I153" s="11">
        <v>1430218</v>
      </c>
      <c r="J153" s="11">
        <v>1352828</v>
      </c>
      <c r="K153" s="65">
        <v>105.72060897615958</v>
      </c>
      <c r="L153" s="11">
        <v>47551</v>
      </c>
      <c r="M153" s="11">
        <v>59577</v>
      </c>
      <c r="N153" s="66">
        <v>79.81435788978969</v>
      </c>
      <c r="O153" s="12"/>
    </row>
    <row r="154" spans="1:15" s="18" customFormat="1" ht="9.75" customHeight="1">
      <c r="A154" s="13" t="s">
        <v>207</v>
      </c>
      <c r="B154" s="74" t="s">
        <v>208</v>
      </c>
      <c r="C154" s="74"/>
      <c r="D154" s="75"/>
      <c r="E154" s="16"/>
      <c r="F154" s="11">
        <v>1281412</v>
      </c>
      <c r="G154" s="11">
        <v>1216740</v>
      </c>
      <c r="H154" s="64">
        <v>105.31518648191067</v>
      </c>
      <c r="I154" s="17">
        <v>1281412</v>
      </c>
      <c r="J154" s="17">
        <v>1216740</v>
      </c>
      <c r="K154" s="67">
        <v>105.31518648191067</v>
      </c>
      <c r="L154" s="17">
        <v>0</v>
      </c>
      <c r="M154" s="17">
        <v>0</v>
      </c>
      <c r="N154" s="68">
        <v>0</v>
      </c>
      <c r="O154" s="21"/>
    </row>
    <row r="155" spans="1:15" s="18" customFormat="1" ht="9.75" customHeight="1">
      <c r="A155" s="13" t="s">
        <v>209</v>
      </c>
      <c r="B155" s="74" t="s">
        <v>210</v>
      </c>
      <c r="C155" s="74"/>
      <c r="D155" s="75"/>
      <c r="E155" s="16"/>
      <c r="F155" s="11">
        <v>137786</v>
      </c>
      <c r="G155" s="11">
        <v>155193</v>
      </c>
      <c r="H155" s="64">
        <v>88.78364359217233</v>
      </c>
      <c r="I155" s="17">
        <v>101528</v>
      </c>
      <c r="J155" s="17">
        <v>107268</v>
      </c>
      <c r="K155" s="67">
        <v>94.64891673192378</v>
      </c>
      <c r="L155" s="17">
        <v>36258</v>
      </c>
      <c r="M155" s="17">
        <v>47925</v>
      </c>
      <c r="N155" s="68">
        <v>75.65571205007825</v>
      </c>
      <c r="O155" s="21"/>
    </row>
    <row r="156" spans="1:15" s="18" customFormat="1" ht="9.75" customHeight="1">
      <c r="A156" s="13" t="s">
        <v>211</v>
      </c>
      <c r="B156" s="74" t="s">
        <v>212</v>
      </c>
      <c r="C156" s="74"/>
      <c r="D156" s="75"/>
      <c r="E156" s="16"/>
      <c r="F156" s="11">
        <v>1111</v>
      </c>
      <c r="G156" s="11">
        <v>219</v>
      </c>
      <c r="H156" s="64">
        <v>507.30593607305934</v>
      </c>
      <c r="I156" s="17">
        <v>70</v>
      </c>
      <c r="J156" s="17">
        <v>50</v>
      </c>
      <c r="K156" s="67">
        <v>140</v>
      </c>
      <c r="L156" s="17">
        <v>1041</v>
      </c>
      <c r="M156" s="17">
        <v>169</v>
      </c>
      <c r="N156" s="68">
        <v>615.9763313609467</v>
      </c>
      <c r="O156" s="21"/>
    </row>
    <row r="157" spans="1:15" s="18" customFormat="1" ht="9.75" customHeight="1">
      <c r="A157" s="13" t="s">
        <v>213</v>
      </c>
      <c r="B157" s="74" t="s">
        <v>214</v>
      </c>
      <c r="C157" s="74"/>
      <c r="D157" s="75"/>
      <c r="E157" s="16"/>
      <c r="F157" s="11">
        <v>0</v>
      </c>
      <c r="G157" s="11">
        <v>7</v>
      </c>
      <c r="H157" s="64">
        <v>0</v>
      </c>
      <c r="I157" s="17">
        <v>0</v>
      </c>
      <c r="J157" s="17">
        <v>7</v>
      </c>
      <c r="K157" s="67">
        <v>0</v>
      </c>
      <c r="L157" s="17">
        <v>0</v>
      </c>
      <c r="M157" s="17">
        <v>0</v>
      </c>
      <c r="N157" s="68">
        <v>0</v>
      </c>
      <c r="O157" s="21"/>
    </row>
    <row r="158" spans="1:15" s="18" customFormat="1" ht="9.75" customHeight="1">
      <c r="A158" s="19" t="s">
        <v>213</v>
      </c>
      <c r="B158" s="14"/>
      <c r="C158" s="74" t="s">
        <v>215</v>
      </c>
      <c r="D158" s="74"/>
      <c r="E158" s="16"/>
      <c r="F158" s="11">
        <v>0</v>
      </c>
      <c r="G158" s="11">
        <v>0</v>
      </c>
      <c r="H158" s="64">
        <v>0</v>
      </c>
      <c r="I158" s="17">
        <v>0</v>
      </c>
      <c r="J158" s="17">
        <v>0</v>
      </c>
      <c r="K158" s="67">
        <v>0</v>
      </c>
      <c r="L158" s="17">
        <v>0</v>
      </c>
      <c r="M158" s="17">
        <v>0</v>
      </c>
      <c r="N158" s="68">
        <v>0</v>
      </c>
      <c r="O158" s="21"/>
    </row>
    <row r="159" spans="1:15" s="18" customFormat="1" ht="9.75" customHeight="1">
      <c r="A159" s="19" t="s">
        <v>216</v>
      </c>
      <c r="B159" s="14"/>
      <c r="C159" s="74" t="s">
        <v>217</v>
      </c>
      <c r="D159" s="74"/>
      <c r="E159" s="16"/>
      <c r="F159" s="11">
        <v>0</v>
      </c>
      <c r="G159" s="11">
        <v>7</v>
      </c>
      <c r="H159" s="64">
        <v>0</v>
      </c>
      <c r="I159" s="17">
        <v>0</v>
      </c>
      <c r="J159" s="17">
        <v>7</v>
      </c>
      <c r="K159" s="67">
        <v>0</v>
      </c>
      <c r="L159" s="17">
        <v>0</v>
      </c>
      <c r="M159" s="17">
        <v>0</v>
      </c>
      <c r="N159" s="68">
        <v>0</v>
      </c>
      <c r="O159" s="21"/>
    </row>
    <row r="160" spans="1:15" s="18" customFormat="1" ht="9.75" customHeight="1">
      <c r="A160" s="19" t="s">
        <v>218</v>
      </c>
      <c r="B160" s="14"/>
      <c r="C160" s="74" t="s">
        <v>283</v>
      </c>
      <c r="D160" s="74"/>
      <c r="E160" s="16"/>
      <c r="F160" s="11">
        <v>0</v>
      </c>
      <c r="G160" s="11">
        <v>0</v>
      </c>
      <c r="H160" s="64">
        <v>0</v>
      </c>
      <c r="I160" s="17">
        <v>0</v>
      </c>
      <c r="J160" s="17">
        <v>0</v>
      </c>
      <c r="K160" s="67">
        <v>0</v>
      </c>
      <c r="L160" s="17">
        <v>0</v>
      </c>
      <c r="M160" s="17">
        <v>0</v>
      </c>
      <c r="N160" s="68">
        <v>0</v>
      </c>
      <c r="O160" s="21"/>
    </row>
    <row r="161" spans="1:15" s="18" customFormat="1" ht="9.75" customHeight="1">
      <c r="A161" s="19" t="s">
        <v>219</v>
      </c>
      <c r="B161" s="14"/>
      <c r="C161" s="74" t="s">
        <v>220</v>
      </c>
      <c r="D161" s="74"/>
      <c r="E161" s="16"/>
      <c r="F161" s="11">
        <v>0</v>
      </c>
      <c r="G161" s="11">
        <v>0</v>
      </c>
      <c r="H161" s="64">
        <v>0</v>
      </c>
      <c r="I161" s="17">
        <v>0</v>
      </c>
      <c r="J161" s="17">
        <v>0</v>
      </c>
      <c r="K161" s="67">
        <v>0</v>
      </c>
      <c r="L161" s="17">
        <v>0</v>
      </c>
      <c r="M161" s="17">
        <v>0</v>
      </c>
      <c r="N161" s="68">
        <v>0</v>
      </c>
      <c r="O161" s="21"/>
    </row>
    <row r="162" spans="1:15" s="18" customFormat="1" ht="9.75" customHeight="1">
      <c r="A162" s="13" t="s">
        <v>216</v>
      </c>
      <c r="B162" s="74" t="s">
        <v>284</v>
      </c>
      <c r="C162" s="74"/>
      <c r="D162" s="75"/>
      <c r="E162" s="16"/>
      <c r="F162" s="11">
        <v>4298</v>
      </c>
      <c r="G162" s="11">
        <v>1458</v>
      </c>
      <c r="H162" s="64">
        <v>294.78737997256513</v>
      </c>
      <c r="I162" s="17">
        <v>4298</v>
      </c>
      <c r="J162" s="17">
        <v>1458</v>
      </c>
      <c r="K162" s="67">
        <v>294.78737997256513</v>
      </c>
      <c r="L162" s="17">
        <v>0</v>
      </c>
      <c r="M162" s="17">
        <v>0</v>
      </c>
      <c r="N162" s="68">
        <v>0</v>
      </c>
      <c r="O162" s="21"/>
    </row>
    <row r="163" spans="1:15" s="18" customFormat="1" ht="9.75" customHeight="1">
      <c r="A163" s="13" t="s">
        <v>221</v>
      </c>
      <c r="B163" s="74" t="s">
        <v>222</v>
      </c>
      <c r="C163" s="74"/>
      <c r="D163" s="75"/>
      <c r="E163" s="16"/>
      <c r="F163" s="11">
        <v>6291</v>
      </c>
      <c r="G163" s="11">
        <v>5263</v>
      </c>
      <c r="H163" s="64">
        <v>119.53258597757932</v>
      </c>
      <c r="I163" s="17">
        <v>3478</v>
      </c>
      <c r="J163" s="17">
        <v>4027</v>
      </c>
      <c r="K163" s="67">
        <v>86.3670225974671</v>
      </c>
      <c r="L163" s="17">
        <v>2813</v>
      </c>
      <c r="M163" s="17">
        <v>1236</v>
      </c>
      <c r="N163" s="68">
        <v>227.58899676375407</v>
      </c>
      <c r="O163" s="21"/>
    </row>
    <row r="164" spans="1:15" s="18" customFormat="1" ht="9.75" customHeight="1">
      <c r="A164" s="13" t="s">
        <v>223</v>
      </c>
      <c r="B164" s="74" t="s">
        <v>224</v>
      </c>
      <c r="C164" s="74"/>
      <c r="D164" s="75"/>
      <c r="E164" s="16"/>
      <c r="F164" s="11">
        <v>46871</v>
      </c>
      <c r="G164" s="11">
        <v>33525</v>
      </c>
      <c r="H164" s="64">
        <v>139.80909768829233</v>
      </c>
      <c r="I164" s="17">
        <v>39432</v>
      </c>
      <c r="J164" s="17">
        <v>23278</v>
      </c>
      <c r="K164" s="67">
        <v>169.3959962196065</v>
      </c>
      <c r="L164" s="17">
        <v>7439</v>
      </c>
      <c r="M164" s="17">
        <v>10247</v>
      </c>
      <c r="N164" s="68">
        <v>72.59685761686347</v>
      </c>
      <c r="O164" s="21"/>
    </row>
    <row r="165" spans="1:15" s="9" customFormat="1" ht="9.75" customHeight="1">
      <c r="A165" s="20"/>
      <c r="B165" s="81" t="s">
        <v>293</v>
      </c>
      <c r="C165" s="81"/>
      <c r="D165" s="15"/>
      <c r="E165" s="8"/>
      <c r="F165" s="11">
        <v>0</v>
      </c>
      <c r="G165" s="11">
        <v>0</v>
      </c>
      <c r="H165" s="64">
        <v>0</v>
      </c>
      <c r="I165" s="11">
        <v>0</v>
      </c>
      <c r="J165" s="11">
        <v>0</v>
      </c>
      <c r="K165" s="64">
        <v>0</v>
      </c>
      <c r="L165" s="11">
        <v>0</v>
      </c>
      <c r="M165" s="11">
        <v>0</v>
      </c>
      <c r="N165" s="73">
        <v>0</v>
      </c>
      <c r="O165" s="12"/>
    </row>
    <row r="166" spans="6:15" ht="11.25" customHeight="1">
      <c r="F166" s="11"/>
      <c r="G166" s="11"/>
      <c r="H166" s="64"/>
      <c r="I166" s="17"/>
      <c r="J166" s="17"/>
      <c r="K166" s="28"/>
      <c r="L166" s="17"/>
      <c r="M166" s="17"/>
      <c r="N166" s="29"/>
      <c r="O166" s="30"/>
    </row>
    <row r="167" spans="6:15" ht="11.25" customHeight="1">
      <c r="F167" s="11"/>
      <c r="G167" s="11"/>
      <c r="H167" s="64"/>
      <c r="I167" s="17"/>
      <c r="J167" s="17"/>
      <c r="K167" s="28"/>
      <c r="L167" s="17"/>
      <c r="M167" s="17"/>
      <c r="N167" s="29"/>
      <c r="O167" s="30"/>
    </row>
    <row r="168" spans="6:15" ht="11.25" customHeight="1">
      <c r="F168" s="11"/>
      <c r="G168" s="11"/>
      <c r="H168" s="64"/>
      <c r="I168" s="17"/>
      <c r="J168" s="17"/>
      <c r="K168" s="28"/>
      <c r="L168" s="17"/>
      <c r="M168" s="17"/>
      <c r="N168" s="29"/>
      <c r="O168" s="30"/>
    </row>
    <row r="169" spans="6:15" ht="11.25" customHeight="1">
      <c r="F169" s="11"/>
      <c r="G169" s="11"/>
      <c r="H169" s="64"/>
      <c r="I169" s="17"/>
      <c r="J169" s="17"/>
      <c r="K169" s="28"/>
      <c r="L169" s="17"/>
      <c r="M169" s="17"/>
      <c r="N169" s="29"/>
      <c r="O169" s="30"/>
    </row>
    <row r="170" spans="1:15" ht="11.25" customHeight="1">
      <c r="A170" s="30"/>
      <c r="B170" s="30"/>
      <c r="C170" s="30"/>
      <c r="D170" s="30"/>
      <c r="E170" s="30"/>
      <c r="F170" s="11"/>
      <c r="G170" s="11"/>
      <c r="H170" s="64"/>
      <c r="I170" s="17"/>
      <c r="J170" s="17"/>
      <c r="K170" s="28"/>
      <c r="L170" s="17"/>
      <c r="M170" s="17"/>
      <c r="N170" s="29"/>
      <c r="O170" s="30"/>
    </row>
    <row r="171" spans="1:15" ht="11.25" customHeight="1">
      <c r="A171" s="31"/>
      <c r="B171" s="31"/>
      <c r="C171" s="31"/>
      <c r="D171" s="31"/>
      <c r="E171" s="32"/>
      <c r="F171" s="33"/>
      <c r="G171" s="33"/>
      <c r="H171" s="34"/>
      <c r="I171" s="24"/>
      <c r="J171" s="24"/>
      <c r="K171" s="35"/>
      <c r="L171" s="24"/>
      <c r="M171" s="24"/>
      <c r="N171" s="36"/>
      <c r="O171" s="30"/>
    </row>
    <row r="172" ht="11.25" customHeight="1">
      <c r="O172" s="30"/>
    </row>
    <row r="173" ht="11.25" customHeight="1">
      <c r="O173" s="30"/>
    </row>
    <row r="174" ht="11.25" customHeight="1">
      <c r="O174" s="30"/>
    </row>
    <row r="175" ht="11.25" customHeight="1">
      <c r="O175" s="30"/>
    </row>
    <row r="176" ht="11.25" customHeight="1">
      <c r="O176" s="30"/>
    </row>
    <row r="177" ht="11.25" customHeight="1">
      <c r="O177" s="30"/>
    </row>
    <row r="178" ht="11.25" customHeight="1">
      <c r="O178" s="30"/>
    </row>
  </sheetData>
  <sheetProtection/>
  <mergeCells count="169">
    <mergeCell ref="C161:D161"/>
    <mergeCell ref="B146:D146"/>
    <mergeCell ref="B147:D147"/>
    <mergeCell ref="B148:D148"/>
    <mergeCell ref="B149:D149"/>
    <mergeCell ref="B154:D154"/>
    <mergeCell ref="B150:D150"/>
    <mergeCell ref="B151:D151"/>
    <mergeCell ref="B152:D152"/>
    <mergeCell ref="B153:C153"/>
    <mergeCell ref="B143:D143"/>
    <mergeCell ref="B144:C144"/>
    <mergeCell ref="B145:D145"/>
    <mergeCell ref="B165:C165"/>
    <mergeCell ref="B157:D157"/>
    <mergeCell ref="B162:D162"/>
    <mergeCell ref="B163:D163"/>
    <mergeCell ref="B164:D164"/>
    <mergeCell ref="C159:D159"/>
    <mergeCell ref="C160:D160"/>
    <mergeCell ref="B107:D107"/>
    <mergeCell ref="B108:D108"/>
    <mergeCell ref="C98:D98"/>
    <mergeCell ref="C99:D99"/>
    <mergeCell ref="C102:D102"/>
    <mergeCell ref="C103:D103"/>
    <mergeCell ref="C104:D104"/>
    <mergeCell ref="B75:D75"/>
    <mergeCell ref="B78:D78"/>
    <mergeCell ref="B83:D83"/>
    <mergeCell ref="B84:D84"/>
    <mergeCell ref="C76:D76"/>
    <mergeCell ref="C77:D77"/>
    <mergeCell ref="C80:D80"/>
    <mergeCell ref="C81:D81"/>
    <mergeCell ref="C82:D82"/>
    <mergeCell ref="B73:D73"/>
    <mergeCell ref="B74:D74"/>
    <mergeCell ref="C100:D100"/>
    <mergeCell ref="C47:D47"/>
    <mergeCell ref="C61:D61"/>
    <mergeCell ref="C62:D62"/>
    <mergeCell ref="C63:D63"/>
    <mergeCell ref="C64:D64"/>
    <mergeCell ref="C67:D67"/>
    <mergeCell ref="B50:C50"/>
    <mergeCell ref="C71:D71"/>
    <mergeCell ref="B41:D41"/>
    <mergeCell ref="C45:D45"/>
    <mergeCell ref="B35:D35"/>
    <mergeCell ref="B38:D38"/>
    <mergeCell ref="B39:D39"/>
    <mergeCell ref="B40:D40"/>
    <mergeCell ref="C46:D46"/>
    <mergeCell ref="C49:D49"/>
    <mergeCell ref="C48:D48"/>
    <mergeCell ref="L88:N89"/>
    <mergeCell ref="A90:E91"/>
    <mergeCell ref="F90:H90"/>
    <mergeCell ref="I90:K90"/>
    <mergeCell ref="L90:N90"/>
    <mergeCell ref="A88:K89"/>
    <mergeCell ref="A1:K2"/>
    <mergeCell ref="L1:N2"/>
    <mergeCell ref="A3:E4"/>
    <mergeCell ref="F3:H3"/>
    <mergeCell ref="I3:K3"/>
    <mergeCell ref="L3:N3"/>
    <mergeCell ref="B5:C5"/>
    <mergeCell ref="B6:C6"/>
    <mergeCell ref="B7:D7"/>
    <mergeCell ref="B8:D8"/>
    <mergeCell ref="B9:D9"/>
    <mergeCell ref="B10:D10"/>
    <mergeCell ref="C17:D17"/>
    <mergeCell ref="C18:D18"/>
    <mergeCell ref="C11:D11"/>
    <mergeCell ref="C12:D12"/>
    <mergeCell ref="C14:D14"/>
    <mergeCell ref="C15:D15"/>
    <mergeCell ref="B13:D13"/>
    <mergeCell ref="B16:D16"/>
    <mergeCell ref="B27:D27"/>
    <mergeCell ref="B28:D28"/>
    <mergeCell ref="B19:D19"/>
    <mergeCell ref="B20:D20"/>
    <mergeCell ref="B23:D23"/>
    <mergeCell ref="B24:C24"/>
    <mergeCell ref="B25:D25"/>
    <mergeCell ref="B26:D26"/>
    <mergeCell ref="B21:D21"/>
    <mergeCell ref="B22:D22"/>
    <mergeCell ref="B29:D29"/>
    <mergeCell ref="B30:D30"/>
    <mergeCell ref="B31:C31"/>
    <mergeCell ref="B32:D32"/>
    <mergeCell ref="B33:D33"/>
    <mergeCell ref="B34:D34"/>
    <mergeCell ref="C69:D69"/>
    <mergeCell ref="B87:D87"/>
    <mergeCell ref="B52:D52"/>
    <mergeCell ref="B53:D53"/>
    <mergeCell ref="B57:D57"/>
    <mergeCell ref="B58:D58"/>
    <mergeCell ref="B56:D56"/>
    <mergeCell ref="C59:D59"/>
    <mergeCell ref="C54:D54"/>
    <mergeCell ref="C70:D70"/>
    <mergeCell ref="B86:D86"/>
    <mergeCell ref="B134:D134"/>
    <mergeCell ref="B135:D135"/>
    <mergeCell ref="B136:D136"/>
    <mergeCell ref="C130:D130"/>
    <mergeCell ref="C131:D131"/>
    <mergeCell ref="B132:C132"/>
    <mergeCell ref="B133:D133"/>
    <mergeCell ref="B114:D114"/>
    <mergeCell ref="B115:D115"/>
    <mergeCell ref="B109:D109"/>
    <mergeCell ref="B126:D126"/>
    <mergeCell ref="B127:D127"/>
    <mergeCell ref="C68:D68"/>
    <mergeCell ref="C79:D79"/>
    <mergeCell ref="B96:D96"/>
    <mergeCell ref="B92:C92"/>
    <mergeCell ref="C72:D72"/>
    <mergeCell ref="C105:D105"/>
    <mergeCell ref="B85:D85"/>
    <mergeCell ref="C36:D36"/>
    <mergeCell ref="C37:D37"/>
    <mergeCell ref="C65:D65"/>
    <mergeCell ref="C66:D66"/>
    <mergeCell ref="C55:D55"/>
    <mergeCell ref="C60:D60"/>
    <mergeCell ref="B51:D51"/>
    <mergeCell ref="C44:D44"/>
    <mergeCell ref="B42:D42"/>
    <mergeCell ref="B43:D43"/>
    <mergeCell ref="C119:D119"/>
    <mergeCell ref="B155:D155"/>
    <mergeCell ref="C158:D158"/>
    <mergeCell ref="B156:D156"/>
    <mergeCell ref="B137:D137"/>
    <mergeCell ref="C140:D140"/>
    <mergeCell ref="C141:D141"/>
    <mergeCell ref="B138:D138"/>
    <mergeCell ref="B139:D139"/>
    <mergeCell ref="B142:D142"/>
    <mergeCell ref="C110:D110"/>
    <mergeCell ref="C116:D116"/>
    <mergeCell ref="C117:D117"/>
    <mergeCell ref="C118:D118"/>
    <mergeCell ref="C111:D111"/>
    <mergeCell ref="C112:D112"/>
    <mergeCell ref="B113:D113"/>
    <mergeCell ref="B93:D93"/>
    <mergeCell ref="B94:D94"/>
    <mergeCell ref="B95:D95"/>
    <mergeCell ref="C106:D106"/>
    <mergeCell ref="B97:D97"/>
    <mergeCell ref="B101:D101"/>
    <mergeCell ref="C125:D125"/>
    <mergeCell ref="C128:D128"/>
    <mergeCell ref="C129:D129"/>
    <mergeCell ref="C120:D120"/>
    <mergeCell ref="C121:D121"/>
    <mergeCell ref="C122:D122"/>
    <mergeCell ref="C123:D123"/>
    <mergeCell ref="C124:D124"/>
  </mergeCells>
  <printOptions verticalCentered="1"/>
  <pageMargins left="0.4724409448818898" right="0.3937007874015748" top="0.3937007874015748" bottom="0.3937007874015748" header="0" footer="0"/>
  <pageSetup firstPageNumber="1" useFirstPageNumber="1" horizontalDpi="600" verticalDpi="600" orientation="portrait" paperSize="9" scale="98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18"/>
  <sheetViews>
    <sheetView showGridLines="0" zoomScale="120" zoomScaleNormal="120" workbookViewId="0" topLeftCell="A1">
      <selection activeCell="A1" sqref="A1:K2"/>
    </sheetView>
  </sheetViews>
  <sheetFormatPr defaultColWidth="9.00390625" defaultRowHeight="11.25" customHeight="1"/>
  <cols>
    <col min="1" max="1" width="3.75390625" style="40" customWidth="1"/>
    <col min="2" max="2" width="1.4921875" style="40" customWidth="1"/>
    <col min="3" max="3" width="13.875" style="40" customWidth="1"/>
    <col min="4" max="4" width="1.875" style="40" customWidth="1"/>
    <col min="5" max="5" width="1.37890625" style="40" customWidth="1"/>
    <col min="6" max="7" width="8.875" style="40" customWidth="1"/>
    <col min="8" max="8" width="6.50390625" style="58" customWidth="1"/>
    <col min="9" max="10" width="8.875" style="40" customWidth="1"/>
    <col min="11" max="11" width="6.50390625" style="58" customWidth="1"/>
    <col min="12" max="13" width="8.875" style="40" customWidth="1"/>
    <col min="14" max="14" width="6.50390625" style="58" customWidth="1"/>
    <col min="15" max="16384" width="9.00390625" style="40" customWidth="1"/>
  </cols>
  <sheetData>
    <row r="1" spans="1:14" ht="11.25" customHeight="1">
      <c r="A1" s="84" t="s">
        <v>225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96"/>
      <c r="M1" s="96"/>
      <c r="N1" s="96"/>
    </row>
    <row r="2" spans="1:14" ht="11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7"/>
      <c r="M2" s="97"/>
      <c r="N2" s="97"/>
    </row>
    <row r="3" spans="1:16" s="42" customFormat="1" ht="23.25" customHeight="1">
      <c r="A3" s="87"/>
      <c r="B3" s="87"/>
      <c r="C3" s="87"/>
      <c r="D3" s="87"/>
      <c r="E3" s="88"/>
      <c r="F3" s="91" t="s">
        <v>285</v>
      </c>
      <c r="G3" s="91"/>
      <c r="H3" s="91"/>
      <c r="I3" s="91" t="s">
        <v>286</v>
      </c>
      <c r="J3" s="91"/>
      <c r="K3" s="91"/>
      <c r="L3" s="91" t="s">
        <v>287</v>
      </c>
      <c r="M3" s="91"/>
      <c r="N3" s="92"/>
      <c r="O3" s="41"/>
      <c r="P3" s="41"/>
    </row>
    <row r="4" spans="1:16" s="42" customFormat="1" ht="23.25" customHeight="1">
      <c r="A4" s="89"/>
      <c r="B4" s="89"/>
      <c r="C4" s="89"/>
      <c r="D4" s="89"/>
      <c r="E4" s="98"/>
      <c r="F4" s="2" t="s">
        <v>295</v>
      </c>
      <c r="G4" s="2" t="s">
        <v>291</v>
      </c>
      <c r="H4" s="4" t="s">
        <v>229</v>
      </c>
      <c r="I4" s="2" t="s">
        <v>295</v>
      </c>
      <c r="J4" s="2" t="s">
        <v>291</v>
      </c>
      <c r="K4" s="4" t="s">
        <v>229</v>
      </c>
      <c r="L4" s="2" t="s">
        <v>295</v>
      </c>
      <c r="M4" s="2" t="s">
        <v>291</v>
      </c>
      <c r="N4" s="5" t="s">
        <v>229</v>
      </c>
      <c r="O4" s="41"/>
      <c r="P4" s="41"/>
    </row>
    <row r="5" spans="1:16" s="44" customFormat="1" ht="9.75" customHeight="1">
      <c r="A5" s="6"/>
      <c r="B5" s="80" t="s">
        <v>230</v>
      </c>
      <c r="C5" s="80"/>
      <c r="D5" s="7"/>
      <c r="E5" s="8"/>
      <c r="F5" s="27">
        <f>SUM(I5,L5)</f>
        <v>6482007</v>
      </c>
      <c r="G5" s="27">
        <f>SUM(J5,M5)</f>
        <v>6988656</v>
      </c>
      <c r="H5" s="61">
        <f>IF(G5=0,IF(F5=0,0,"*"),IF(F5&gt;=G5*10,"******",F5/G5*100))</f>
        <v>92.7504086622664</v>
      </c>
      <c r="I5" s="27">
        <f>SUM(I6,I24,I31,I50,I92,I132,I144,I153)</f>
        <v>5319990</v>
      </c>
      <c r="J5" s="27">
        <f>SUM(J6,J24,J31,J50,J92,J132,J144,J153)</f>
        <v>5934828</v>
      </c>
      <c r="K5" s="62">
        <f>IF(J5=0,IF(I5=0,0,"*"),IF(I5&gt;=J5*10,"******",I5/J5*100))</f>
        <v>89.64017154330335</v>
      </c>
      <c r="L5" s="27">
        <f>SUM(L6,L24,L31,L50,L92,L132,L144,L153)</f>
        <v>1162017</v>
      </c>
      <c r="M5" s="27">
        <f>SUM(M6,M24,M31,M50,M92,M132,M144,M153)</f>
        <v>1053828</v>
      </c>
      <c r="N5" s="63">
        <f>IF(M5=0,IF(L5=0,0,"*"),IF(L5&gt;=M5*10,"******",L5/M5*100))</f>
        <v>110.26628633894715</v>
      </c>
      <c r="O5" s="43"/>
      <c r="P5" s="43"/>
    </row>
    <row r="6" spans="1:16" s="44" customFormat="1" ht="9.75" customHeight="1">
      <c r="A6" s="6"/>
      <c r="B6" s="81" t="s">
        <v>231</v>
      </c>
      <c r="C6" s="81"/>
      <c r="D6" s="10"/>
      <c r="E6" s="8"/>
      <c r="F6" s="11">
        <f aca="true" t="shared" si="0" ref="F6:G69">SUM(I6,L6)</f>
        <v>28697</v>
      </c>
      <c r="G6" s="11">
        <f t="shared" si="0"/>
        <v>28968</v>
      </c>
      <c r="H6" s="64">
        <f>IF(G6=0,IF(F6=0,0,"*"),IF(F6&gt;=G6*10,"******",F6/G6*100))</f>
        <v>99.06448494890914</v>
      </c>
      <c r="I6" s="11">
        <f>SUM(I7:I10,I13,I16,I19:I23)</f>
        <v>60</v>
      </c>
      <c r="J6" s="11">
        <f>SUM(J7:J10,J13,J16,J19:J23)</f>
        <v>1066</v>
      </c>
      <c r="K6" s="65">
        <f>IF(J6=0,IF(I6=0,0,"*"),IF(I6&gt;=J6*10,"******",I6/J6*100))</f>
        <v>5.628517823639775</v>
      </c>
      <c r="L6" s="11">
        <f>SUM(L7:L10,L13,L16,L19:L23)</f>
        <v>28637</v>
      </c>
      <c r="M6" s="11">
        <f>SUM(M7:M10,M13,M16,M19:M23)</f>
        <v>27902</v>
      </c>
      <c r="N6" s="66">
        <f>IF(M6=0,IF(L6=0,0,"*"),IF(L6&gt;=M6*10,"******",L6/M6*100))</f>
        <v>102.63421976919219</v>
      </c>
      <c r="O6" s="43"/>
      <c r="P6" s="45"/>
    </row>
    <row r="7" spans="1:16" s="48" customFormat="1" ht="9.75" customHeight="1">
      <c r="A7" s="13" t="s">
        <v>0</v>
      </c>
      <c r="B7" s="74" t="s">
        <v>1</v>
      </c>
      <c r="C7" s="74"/>
      <c r="D7" s="77"/>
      <c r="E7" s="16"/>
      <c r="F7" s="11">
        <f t="shared" si="0"/>
        <v>0</v>
      </c>
      <c r="G7" s="11">
        <f t="shared" si="0"/>
        <v>0</v>
      </c>
      <c r="H7" s="64">
        <f aca="true" t="shared" si="1" ref="H7:H70">IF(G7=0,IF(F7=0,0,"*"),IF(F7&gt;=G7*10,"******",F7/G7*100))</f>
        <v>0</v>
      </c>
      <c r="I7" s="17">
        <v>0</v>
      </c>
      <c r="J7" s="17">
        <v>0</v>
      </c>
      <c r="K7" s="67">
        <f>IF(J7=0,IF(I7=0,0,"*"),IF(I7&gt;=J7*10,"******",I7/J7*100))</f>
        <v>0</v>
      </c>
      <c r="L7" s="17">
        <v>0</v>
      </c>
      <c r="M7" s="17">
        <v>0</v>
      </c>
      <c r="N7" s="68">
        <f>IF(M7=0,IF(L7=0,0,"*"),IF(L7&gt;=M7*10,"******",L7/M7*100))</f>
        <v>0</v>
      </c>
      <c r="O7" s="46"/>
      <c r="P7" s="47"/>
    </row>
    <row r="8" spans="1:16" s="48" customFormat="1" ht="9.75" customHeight="1">
      <c r="A8" s="13" t="s">
        <v>2</v>
      </c>
      <c r="B8" s="74" t="s">
        <v>3</v>
      </c>
      <c r="C8" s="74"/>
      <c r="D8" s="77"/>
      <c r="E8" s="16"/>
      <c r="F8" s="11">
        <f t="shared" si="0"/>
        <v>0</v>
      </c>
      <c r="G8" s="11">
        <f t="shared" si="0"/>
        <v>0</v>
      </c>
      <c r="H8" s="64">
        <f t="shared" si="1"/>
        <v>0</v>
      </c>
      <c r="I8" s="17">
        <v>0</v>
      </c>
      <c r="J8" s="17">
        <v>0</v>
      </c>
      <c r="K8" s="67">
        <f aca="true" t="shared" si="2" ref="K8:K23">IF(J8=0,IF(I8=0,0,"*"),IF(I8&gt;=J8*10,"******",I8/J8*100))</f>
        <v>0</v>
      </c>
      <c r="L8" s="17">
        <v>0</v>
      </c>
      <c r="M8" s="17">
        <v>0</v>
      </c>
      <c r="N8" s="68">
        <f aca="true" t="shared" si="3" ref="N8:N23">IF(M8=0,IF(L8=0,0,"*"),IF(L8&gt;=M8*10,"******",L8/M8*100))</f>
        <v>0</v>
      </c>
      <c r="O8" s="46"/>
      <c r="P8" s="46"/>
    </row>
    <row r="9" spans="1:16" s="48" customFormat="1" ht="9.75" customHeight="1">
      <c r="A9" s="13" t="s">
        <v>4</v>
      </c>
      <c r="B9" s="74" t="s">
        <v>5</v>
      </c>
      <c r="C9" s="74"/>
      <c r="D9" s="77"/>
      <c r="E9" s="16"/>
      <c r="F9" s="11">
        <f t="shared" si="0"/>
        <v>0</v>
      </c>
      <c r="G9" s="11">
        <f t="shared" si="0"/>
        <v>0</v>
      </c>
      <c r="H9" s="64">
        <f t="shared" si="1"/>
        <v>0</v>
      </c>
      <c r="I9" s="17">
        <v>0</v>
      </c>
      <c r="J9" s="17">
        <v>0</v>
      </c>
      <c r="K9" s="67">
        <f t="shared" si="2"/>
        <v>0</v>
      </c>
      <c r="L9" s="17">
        <v>0</v>
      </c>
      <c r="M9" s="17">
        <v>0</v>
      </c>
      <c r="N9" s="68">
        <f t="shared" si="3"/>
        <v>0</v>
      </c>
      <c r="O9" s="46"/>
      <c r="P9" s="46"/>
    </row>
    <row r="10" spans="1:16" s="48" customFormat="1" ht="9.75" customHeight="1">
      <c r="A10" s="13" t="s">
        <v>6</v>
      </c>
      <c r="B10" s="74" t="s">
        <v>7</v>
      </c>
      <c r="C10" s="74"/>
      <c r="D10" s="77"/>
      <c r="E10" s="16"/>
      <c r="F10" s="11">
        <f t="shared" si="0"/>
        <v>0</v>
      </c>
      <c r="G10" s="11">
        <f t="shared" si="0"/>
        <v>0</v>
      </c>
      <c r="H10" s="64">
        <f t="shared" si="1"/>
        <v>0</v>
      </c>
      <c r="I10" s="17">
        <v>0</v>
      </c>
      <c r="J10" s="17">
        <v>0</v>
      </c>
      <c r="K10" s="67">
        <f t="shared" si="2"/>
        <v>0</v>
      </c>
      <c r="L10" s="17">
        <v>0</v>
      </c>
      <c r="M10" s="17">
        <v>0</v>
      </c>
      <c r="N10" s="68">
        <f t="shared" si="3"/>
        <v>0</v>
      </c>
      <c r="O10" s="46"/>
      <c r="P10" s="46"/>
    </row>
    <row r="11" spans="1:16" s="48" customFormat="1" ht="9.75" customHeight="1">
      <c r="A11" s="19" t="s">
        <v>6</v>
      </c>
      <c r="B11" s="14"/>
      <c r="C11" s="74" t="s">
        <v>8</v>
      </c>
      <c r="D11" s="74"/>
      <c r="E11" s="16"/>
      <c r="F11" s="11">
        <f t="shared" si="0"/>
        <v>0</v>
      </c>
      <c r="G11" s="11">
        <f t="shared" si="0"/>
        <v>0</v>
      </c>
      <c r="H11" s="64">
        <f t="shared" si="1"/>
        <v>0</v>
      </c>
      <c r="I11" s="17">
        <v>0</v>
      </c>
      <c r="J11" s="17">
        <v>0</v>
      </c>
      <c r="K11" s="67">
        <f t="shared" si="2"/>
        <v>0</v>
      </c>
      <c r="L11" s="17">
        <v>0</v>
      </c>
      <c r="M11" s="17">
        <v>0</v>
      </c>
      <c r="N11" s="68">
        <f t="shared" si="3"/>
        <v>0</v>
      </c>
      <c r="O11" s="46"/>
      <c r="P11" s="46"/>
    </row>
    <row r="12" spans="1:16" s="48" customFormat="1" ht="9.75" customHeight="1">
      <c r="A12" s="19" t="s">
        <v>9</v>
      </c>
      <c r="B12" s="14"/>
      <c r="C12" s="74" t="s">
        <v>10</v>
      </c>
      <c r="D12" s="74"/>
      <c r="E12" s="16"/>
      <c r="F12" s="11">
        <f t="shared" si="0"/>
        <v>0</v>
      </c>
      <c r="G12" s="11">
        <f t="shared" si="0"/>
        <v>0</v>
      </c>
      <c r="H12" s="64">
        <f t="shared" si="1"/>
        <v>0</v>
      </c>
      <c r="I12" s="17">
        <v>0</v>
      </c>
      <c r="J12" s="17">
        <v>0</v>
      </c>
      <c r="K12" s="67">
        <f t="shared" si="2"/>
        <v>0</v>
      </c>
      <c r="L12" s="17">
        <v>0</v>
      </c>
      <c r="M12" s="17">
        <v>0</v>
      </c>
      <c r="N12" s="68">
        <f t="shared" si="3"/>
        <v>0</v>
      </c>
      <c r="O12" s="46"/>
      <c r="P12" s="46"/>
    </row>
    <row r="13" spans="1:16" s="48" customFormat="1" ht="9.75" customHeight="1">
      <c r="A13" s="13" t="s">
        <v>11</v>
      </c>
      <c r="B13" s="74" t="s">
        <v>12</v>
      </c>
      <c r="C13" s="74"/>
      <c r="D13" s="77"/>
      <c r="E13" s="16"/>
      <c r="F13" s="11">
        <f t="shared" si="0"/>
        <v>0</v>
      </c>
      <c r="G13" s="11">
        <f t="shared" si="0"/>
        <v>0</v>
      </c>
      <c r="H13" s="64">
        <f t="shared" si="1"/>
        <v>0</v>
      </c>
      <c r="I13" s="17">
        <v>0</v>
      </c>
      <c r="J13" s="17">
        <v>0</v>
      </c>
      <c r="K13" s="67">
        <f t="shared" si="2"/>
        <v>0</v>
      </c>
      <c r="L13" s="17">
        <v>0</v>
      </c>
      <c r="M13" s="17">
        <v>0</v>
      </c>
      <c r="N13" s="68">
        <f t="shared" si="3"/>
        <v>0</v>
      </c>
      <c r="O13" s="46"/>
      <c r="P13" s="46"/>
    </row>
    <row r="14" spans="1:16" s="48" customFormat="1" ht="9.75" customHeight="1">
      <c r="A14" s="19" t="s">
        <v>11</v>
      </c>
      <c r="B14" s="14"/>
      <c r="C14" s="74" t="s">
        <v>232</v>
      </c>
      <c r="D14" s="74"/>
      <c r="E14" s="16"/>
      <c r="F14" s="11">
        <f t="shared" si="0"/>
        <v>0</v>
      </c>
      <c r="G14" s="11">
        <f t="shared" si="0"/>
        <v>0</v>
      </c>
      <c r="H14" s="64">
        <f t="shared" si="1"/>
        <v>0</v>
      </c>
      <c r="I14" s="17">
        <v>0</v>
      </c>
      <c r="J14" s="17">
        <v>0</v>
      </c>
      <c r="K14" s="67">
        <f t="shared" si="2"/>
        <v>0</v>
      </c>
      <c r="L14" s="17">
        <v>0</v>
      </c>
      <c r="M14" s="17">
        <v>0</v>
      </c>
      <c r="N14" s="68">
        <f t="shared" si="3"/>
        <v>0</v>
      </c>
      <c r="O14" s="46"/>
      <c r="P14" s="46"/>
    </row>
    <row r="15" spans="1:16" s="48" customFormat="1" ht="9.75" customHeight="1">
      <c r="A15" s="19" t="s">
        <v>13</v>
      </c>
      <c r="B15" s="14"/>
      <c r="C15" s="74" t="s">
        <v>12</v>
      </c>
      <c r="D15" s="74"/>
      <c r="E15" s="16"/>
      <c r="F15" s="11">
        <f t="shared" si="0"/>
        <v>0</v>
      </c>
      <c r="G15" s="11">
        <f t="shared" si="0"/>
        <v>0</v>
      </c>
      <c r="H15" s="64">
        <f t="shared" si="1"/>
        <v>0</v>
      </c>
      <c r="I15" s="17">
        <v>0</v>
      </c>
      <c r="J15" s="17">
        <v>0</v>
      </c>
      <c r="K15" s="67">
        <f t="shared" si="2"/>
        <v>0</v>
      </c>
      <c r="L15" s="17">
        <v>0</v>
      </c>
      <c r="M15" s="17">
        <v>0</v>
      </c>
      <c r="N15" s="68">
        <f t="shared" si="3"/>
        <v>0</v>
      </c>
      <c r="O15" s="46"/>
      <c r="P15" s="46"/>
    </row>
    <row r="16" spans="1:16" s="48" customFormat="1" ht="9.75" customHeight="1">
      <c r="A16" s="13" t="s">
        <v>14</v>
      </c>
      <c r="B16" s="74" t="s">
        <v>15</v>
      </c>
      <c r="C16" s="74"/>
      <c r="D16" s="77"/>
      <c r="E16" s="16"/>
      <c r="F16" s="11">
        <f t="shared" si="0"/>
        <v>6131</v>
      </c>
      <c r="G16" s="11">
        <f t="shared" si="0"/>
        <v>8213</v>
      </c>
      <c r="H16" s="64">
        <f t="shared" si="1"/>
        <v>74.6499452088153</v>
      </c>
      <c r="I16" s="17">
        <v>39</v>
      </c>
      <c r="J16" s="17">
        <v>0</v>
      </c>
      <c r="K16" s="67" t="str">
        <f t="shared" si="2"/>
        <v>*</v>
      </c>
      <c r="L16" s="17">
        <v>6092</v>
      </c>
      <c r="M16" s="17">
        <v>8213</v>
      </c>
      <c r="N16" s="68">
        <f t="shared" si="3"/>
        <v>74.17508827468647</v>
      </c>
      <c r="O16" s="46"/>
      <c r="P16" s="46"/>
    </row>
    <row r="17" spans="1:16" s="48" customFormat="1" ht="9.75" customHeight="1">
      <c r="A17" s="19" t="s">
        <v>14</v>
      </c>
      <c r="B17" s="14"/>
      <c r="C17" s="74" t="s">
        <v>16</v>
      </c>
      <c r="D17" s="74"/>
      <c r="E17" s="16"/>
      <c r="F17" s="11">
        <f t="shared" si="0"/>
        <v>6085</v>
      </c>
      <c r="G17" s="11">
        <f t="shared" si="0"/>
        <v>8047</v>
      </c>
      <c r="H17" s="64">
        <f t="shared" si="1"/>
        <v>75.61824282341246</v>
      </c>
      <c r="I17" s="17">
        <v>0</v>
      </c>
      <c r="J17" s="17">
        <v>0</v>
      </c>
      <c r="K17" s="67">
        <f t="shared" si="2"/>
        <v>0</v>
      </c>
      <c r="L17" s="17">
        <v>6085</v>
      </c>
      <c r="M17" s="17">
        <v>8047</v>
      </c>
      <c r="N17" s="68">
        <f t="shared" si="3"/>
        <v>75.61824282341246</v>
      </c>
      <c r="O17" s="46"/>
      <c r="P17" s="46"/>
    </row>
    <row r="18" spans="1:16" s="48" customFormat="1" ht="9.75" customHeight="1">
      <c r="A18" s="19" t="s">
        <v>17</v>
      </c>
      <c r="B18" s="14"/>
      <c r="C18" s="74" t="s">
        <v>18</v>
      </c>
      <c r="D18" s="74"/>
      <c r="E18" s="16"/>
      <c r="F18" s="11">
        <f t="shared" si="0"/>
        <v>46</v>
      </c>
      <c r="G18" s="11">
        <f t="shared" si="0"/>
        <v>166</v>
      </c>
      <c r="H18" s="64">
        <f t="shared" si="1"/>
        <v>27.710843373493976</v>
      </c>
      <c r="I18" s="17">
        <v>39</v>
      </c>
      <c r="J18" s="17">
        <v>0</v>
      </c>
      <c r="K18" s="67" t="str">
        <f t="shared" si="2"/>
        <v>*</v>
      </c>
      <c r="L18" s="17">
        <v>7</v>
      </c>
      <c r="M18" s="17">
        <v>166</v>
      </c>
      <c r="N18" s="68">
        <f t="shared" si="3"/>
        <v>4.216867469879518</v>
      </c>
      <c r="O18" s="46"/>
      <c r="P18" s="46"/>
    </row>
    <row r="19" spans="1:16" s="48" customFormat="1" ht="9.75" customHeight="1">
      <c r="A19" s="13" t="s">
        <v>233</v>
      </c>
      <c r="B19" s="74" t="s">
        <v>234</v>
      </c>
      <c r="C19" s="74"/>
      <c r="D19" s="77"/>
      <c r="E19" s="16"/>
      <c r="F19" s="11">
        <f t="shared" si="0"/>
        <v>0</v>
      </c>
      <c r="G19" s="11">
        <f t="shared" si="0"/>
        <v>0</v>
      </c>
      <c r="H19" s="64">
        <f t="shared" si="1"/>
        <v>0</v>
      </c>
      <c r="I19" s="17">
        <v>0</v>
      </c>
      <c r="J19" s="17">
        <v>0</v>
      </c>
      <c r="K19" s="67">
        <f t="shared" si="2"/>
        <v>0</v>
      </c>
      <c r="L19" s="17">
        <v>0</v>
      </c>
      <c r="M19" s="17">
        <v>0</v>
      </c>
      <c r="N19" s="68">
        <f t="shared" si="3"/>
        <v>0</v>
      </c>
      <c r="O19" s="46"/>
      <c r="P19" s="46"/>
    </row>
    <row r="20" spans="1:16" s="48" customFormat="1" ht="9.75" customHeight="1">
      <c r="A20" s="13" t="s">
        <v>19</v>
      </c>
      <c r="B20" s="74" t="s">
        <v>20</v>
      </c>
      <c r="C20" s="74"/>
      <c r="D20" s="77"/>
      <c r="E20" s="16"/>
      <c r="F20" s="11">
        <f t="shared" si="0"/>
        <v>103</v>
      </c>
      <c r="G20" s="11">
        <f t="shared" si="0"/>
        <v>152</v>
      </c>
      <c r="H20" s="64">
        <f t="shared" si="1"/>
        <v>67.76315789473685</v>
      </c>
      <c r="I20" s="17">
        <v>0</v>
      </c>
      <c r="J20" s="17">
        <v>0</v>
      </c>
      <c r="K20" s="67">
        <f t="shared" si="2"/>
        <v>0</v>
      </c>
      <c r="L20" s="17">
        <v>103</v>
      </c>
      <c r="M20" s="17">
        <v>152</v>
      </c>
      <c r="N20" s="68">
        <f t="shared" si="3"/>
        <v>67.76315789473685</v>
      </c>
      <c r="O20" s="46"/>
      <c r="P20" s="46"/>
    </row>
    <row r="21" spans="1:16" s="48" customFormat="1" ht="9.75" customHeight="1">
      <c r="A21" s="13" t="s">
        <v>235</v>
      </c>
      <c r="B21" s="74" t="s">
        <v>236</v>
      </c>
      <c r="C21" s="74"/>
      <c r="D21" s="77"/>
      <c r="E21" s="16"/>
      <c r="F21" s="11">
        <f t="shared" si="0"/>
        <v>0</v>
      </c>
      <c r="G21" s="11">
        <f t="shared" si="0"/>
        <v>0</v>
      </c>
      <c r="H21" s="64">
        <f t="shared" si="1"/>
        <v>0</v>
      </c>
      <c r="I21" s="17">
        <v>0</v>
      </c>
      <c r="J21" s="17">
        <v>0</v>
      </c>
      <c r="K21" s="67">
        <f t="shared" si="2"/>
        <v>0</v>
      </c>
      <c r="L21" s="17">
        <v>0</v>
      </c>
      <c r="M21" s="17">
        <v>0</v>
      </c>
      <c r="N21" s="68">
        <f t="shared" si="3"/>
        <v>0</v>
      </c>
      <c r="O21" s="46"/>
      <c r="P21" s="46"/>
    </row>
    <row r="22" spans="1:16" s="48" customFormat="1" ht="9.75" customHeight="1">
      <c r="A22" s="13" t="s">
        <v>21</v>
      </c>
      <c r="B22" s="74" t="s">
        <v>22</v>
      </c>
      <c r="C22" s="74"/>
      <c r="D22" s="77"/>
      <c r="E22" s="16"/>
      <c r="F22" s="11">
        <f t="shared" si="0"/>
        <v>10230</v>
      </c>
      <c r="G22" s="11">
        <f t="shared" si="0"/>
        <v>12529</v>
      </c>
      <c r="H22" s="64">
        <f t="shared" si="1"/>
        <v>81.6505706760316</v>
      </c>
      <c r="I22" s="17">
        <v>0</v>
      </c>
      <c r="J22" s="17">
        <v>0</v>
      </c>
      <c r="K22" s="67">
        <f t="shared" si="2"/>
        <v>0</v>
      </c>
      <c r="L22" s="17">
        <v>10230</v>
      </c>
      <c r="M22" s="17">
        <v>12529</v>
      </c>
      <c r="N22" s="68">
        <f t="shared" si="3"/>
        <v>81.6505706760316</v>
      </c>
      <c r="O22" s="46"/>
      <c r="P22" s="46"/>
    </row>
    <row r="23" spans="1:16" s="48" customFormat="1" ht="9.75" customHeight="1">
      <c r="A23" s="13" t="s">
        <v>23</v>
      </c>
      <c r="B23" s="74" t="s">
        <v>24</v>
      </c>
      <c r="C23" s="74"/>
      <c r="D23" s="77"/>
      <c r="E23" s="16"/>
      <c r="F23" s="11">
        <f t="shared" si="0"/>
        <v>12233</v>
      </c>
      <c r="G23" s="11">
        <f t="shared" si="0"/>
        <v>8074</v>
      </c>
      <c r="H23" s="64">
        <f t="shared" si="1"/>
        <v>151.5110230369086</v>
      </c>
      <c r="I23" s="17">
        <v>21</v>
      </c>
      <c r="J23" s="17">
        <v>1066</v>
      </c>
      <c r="K23" s="67">
        <f t="shared" si="2"/>
        <v>1.9699812382739212</v>
      </c>
      <c r="L23" s="17">
        <v>12212</v>
      </c>
      <c r="M23" s="17">
        <v>7008</v>
      </c>
      <c r="N23" s="68">
        <f t="shared" si="3"/>
        <v>174.2579908675799</v>
      </c>
      <c r="O23" s="46"/>
      <c r="P23" s="46"/>
    </row>
    <row r="24" spans="1:16" s="44" customFormat="1" ht="9.75" customHeight="1">
      <c r="A24" s="20"/>
      <c r="B24" s="81" t="s">
        <v>237</v>
      </c>
      <c r="C24" s="81"/>
      <c r="D24" s="15"/>
      <c r="E24" s="8"/>
      <c r="F24" s="11">
        <f t="shared" si="0"/>
        <v>93044</v>
      </c>
      <c r="G24" s="11">
        <f t="shared" si="0"/>
        <v>122848</v>
      </c>
      <c r="H24" s="64">
        <f t="shared" si="1"/>
        <v>75.73912477207607</v>
      </c>
      <c r="I24" s="11">
        <f>SUM(I25:I30)</f>
        <v>0</v>
      </c>
      <c r="J24" s="11">
        <f>SUM(J25:J30)</f>
        <v>0</v>
      </c>
      <c r="K24" s="65">
        <f aca="true" t="shared" si="4" ref="K24:K32">IF(J24=0,IF(I24=0,0,"*"),IF(I24&gt;=J24*10,"******",I24/J24*100))</f>
        <v>0</v>
      </c>
      <c r="L24" s="11">
        <f>SUM(L25:L30)</f>
        <v>93044</v>
      </c>
      <c r="M24" s="11">
        <f>SUM(M25:M30)</f>
        <v>122848</v>
      </c>
      <c r="N24" s="66">
        <f aca="true" t="shared" si="5" ref="N24:N32">IF(M24=0,IF(L24=0,0,"*"),IF(L24&gt;=M24*10,"******",L24/M24*100))</f>
        <v>75.73912477207607</v>
      </c>
      <c r="O24" s="43"/>
      <c r="P24" s="43"/>
    </row>
    <row r="25" spans="1:16" s="48" customFormat="1" ht="9.75" customHeight="1">
      <c r="A25" s="13" t="s">
        <v>238</v>
      </c>
      <c r="B25" s="74" t="s">
        <v>239</v>
      </c>
      <c r="C25" s="74"/>
      <c r="D25" s="77"/>
      <c r="E25" s="16"/>
      <c r="F25" s="11">
        <f t="shared" si="0"/>
        <v>0</v>
      </c>
      <c r="G25" s="11">
        <f t="shared" si="0"/>
        <v>0</v>
      </c>
      <c r="H25" s="64">
        <f t="shared" si="1"/>
        <v>0</v>
      </c>
      <c r="I25" s="17">
        <v>0</v>
      </c>
      <c r="J25" s="17">
        <v>0</v>
      </c>
      <c r="K25" s="67">
        <f t="shared" si="4"/>
        <v>0</v>
      </c>
      <c r="L25" s="17">
        <v>0</v>
      </c>
      <c r="M25" s="17">
        <v>0</v>
      </c>
      <c r="N25" s="68">
        <f t="shared" si="5"/>
        <v>0</v>
      </c>
      <c r="O25" s="46"/>
      <c r="P25" s="46"/>
    </row>
    <row r="26" spans="1:16" s="48" customFormat="1" ht="9.75" customHeight="1">
      <c r="A26" s="13" t="s">
        <v>240</v>
      </c>
      <c r="B26" s="74" t="s">
        <v>25</v>
      </c>
      <c r="C26" s="74"/>
      <c r="D26" s="77"/>
      <c r="E26" s="16"/>
      <c r="F26" s="11">
        <f t="shared" si="0"/>
        <v>93044</v>
      </c>
      <c r="G26" s="11">
        <f t="shared" si="0"/>
        <v>122848</v>
      </c>
      <c r="H26" s="64">
        <f t="shared" si="1"/>
        <v>75.73912477207607</v>
      </c>
      <c r="I26" s="17">
        <v>0</v>
      </c>
      <c r="J26" s="17">
        <v>0</v>
      </c>
      <c r="K26" s="67">
        <f t="shared" si="4"/>
        <v>0</v>
      </c>
      <c r="L26" s="17">
        <v>93044</v>
      </c>
      <c r="M26" s="17">
        <v>122848</v>
      </c>
      <c r="N26" s="68">
        <f t="shared" si="5"/>
        <v>75.73912477207607</v>
      </c>
      <c r="O26" s="46"/>
      <c r="P26" s="46"/>
    </row>
    <row r="27" spans="1:16" s="48" customFormat="1" ht="9.75" customHeight="1">
      <c r="A27" s="13" t="s">
        <v>241</v>
      </c>
      <c r="B27" s="74" t="s">
        <v>242</v>
      </c>
      <c r="C27" s="74"/>
      <c r="D27" s="77"/>
      <c r="E27" s="16"/>
      <c r="F27" s="11">
        <f t="shared" si="0"/>
        <v>0</v>
      </c>
      <c r="G27" s="11">
        <f t="shared" si="0"/>
        <v>0</v>
      </c>
      <c r="H27" s="64">
        <f t="shared" si="1"/>
        <v>0</v>
      </c>
      <c r="I27" s="17">
        <v>0</v>
      </c>
      <c r="J27" s="17">
        <v>0</v>
      </c>
      <c r="K27" s="67">
        <f t="shared" si="4"/>
        <v>0</v>
      </c>
      <c r="L27" s="17">
        <v>0</v>
      </c>
      <c r="M27" s="17">
        <v>0</v>
      </c>
      <c r="N27" s="68">
        <f t="shared" si="5"/>
        <v>0</v>
      </c>
      <c r="O27" s="46"/>
      <c r="P27" s="46"/>
    </row>
    <row r="28" spans="1:16" s="48" customFormat="1" ht="9.75" customHeight="1">
      <c r="A28" s="13" t="s">
        <v>243</v>
      </c>
      <c r="B28" s="74" t="s">
        <v>26</v>
      </c>
      <c r="C28" s="74"/>
      <c r="D28" s="77"/>
      <c r="E28" s="16"/>
      <c r="F28" s="11">
        <f t="shared" si="0"/>
        <v>0</v>
      </c>
      <c r="G28" s="11">
        <f t="shared" si="0"/>
        <v>0</v>
      </c>
      <c r="H28" s="64">
        <f t="shared" si="1"/>
        <v>0</v>
      </c>
      <c r="I28" s="17">
        <v>0</v>
      </c>
      <c r="J28" s="17">
        <v>0</v>
      </c>
      <c r="K28" s="67">
        <f t="shared" si="4"/>
        <v>0</v>
      </c>
      <c r="L28" s="17">
        <v>0</v>
      </c>
      <c r="M28" s="17">
        <v>0</v>
      </c>
      <c r="N28" s="68">
        <f t="shared" si="5"/>
        <v>0</v>
      </c>
      <c r="O28" s="46"/>
      <c r="P28" s="46"/>
    </row>
    <row r="29" spans="1:16" s="48" customFormat="1" ht="9.75" customHeight="1">
      <c r="A29" s="13" t="s">
        <v>244</v>
      </c>
      <c r="B29" s="74" t="s">
        <v>245</v>
      </c>
      <c r="C29" s="74"/>
      <c r="D29" s="77"/>
      <c r="E29" s="16"/>
      <c r="F29" s="11">
        <f t="shared" si="0"/>
        <v>0</v>
      </c>
      <c r="G29" s="11">
        <f t="shared" si="0"/>
        <v>0</v>
      </c>
      <c r="H29" s="64">
        <f t="shared" si="1"/>
        <v>0</v>
      </c>
      <c r="I29" s="17">
        <v>0</v>
      </c>
      <c r="J29" s="17">
        <v>0</v>
      </c>
      <c r="K29" s="67">
        <f t="shared" si="4"/>
        <v>0</v>
      </c>
      <c r="L29" s="17">
        <v>0</v>
      </c>
      <c r="M29" s="17">
        <v>0</v>
      </c>
      <c r="N29" s="68">
        <f t="shared" si="5"/>
        <v>0</v>
      </c>
      <c r="O29" s="46"/>
      <c r="P29" s="46"/>
    </row>
    <row r="30" spans="1:16" s="48" customFormat="1" ht="9.75" customHeight="1">
      <c r="A30" s="13" t="s">
        <v>246</v>
      </c>
      <c r="B30" s="74" t="s">
        <v>247</v>
      </c>
      <c r="C30" s="74"/>
      <c r="D30" s="77"/>
      <c r="E30" s="16"/>
      <c r="F30" s="11">
        <f t="shared" si="0"/>
        <v>0</v>
      </c>
      <c r="G30" s="11">
        <f t="shared" si="0"/>
        <v>0</v>
      </c>
      <c r="H30" s="64">
        <f t="shared" si="1"/>
        <v>0</v>
      </c>
      <c r="I30" s="17">
        <v>0</v>
      </c>
      <c r="J30" s="17">
        <v>0</v>
      </c>
      <c r="K30" s="67">
        <f t="shared" si="4"/>
        <v>0</v>
      </c>
      <c r="L30" s="17">
        <v>0</v>
      </c>
      <c r="M30" s="17">
        <v>0</v>
      </c>
      <c r="N30" s="68">
        <f t="shared" si="5"/>
        <v>0</v>
      </c>
      <c r="O30" s="46"/>
      <c r="P30" s="46"/>
    </row>
    <row r="31" spans="1:16" s="44" customFormat="1" ht="9.75" customHeight="1">
      <c r="A31" s="20"/>
      <c r="B31" s="81" t="s">
        <v>292</v>
      </c>
      <c r="C31" s="81"/>
      <c r="D31" s="15"/>
      <c r="E31" s="8"/>
      <c r="F31" s="11">
        <f t="shared" si="0"/>
        <v>4030</v>
      </c>
      <c r="G31" s="11">
        <f t="shared" si="0"/>
        <v>7174</v>
      </c>
      <c r="H31" s="64">
        <f t="shared" si="1"/>
        <v>56.175076665737386</v>
      </c>
      <c r="I31" s="11">
        <f>SUM(I32:I35,I38:I43)</f>
        <v>1010</v>
      </c>
      <c r="J31" s="11">
        <f>SUM(J32:J35,J38:J43)</f>
        <v>505</v>
      </c>
      <c r="K31" s="65">
        <f t="shared" si="4"/>
        <v>200</v>
      </c>
      <c r="L31" s="11">
        <f>SUM(L32:L35,L38:L43)</f>
        <v>3020</v>
      </c>
      <c r="M31" s="11">
        <f>SUM(M32:M35,M38:M43)</f>
        <v>6669</v>
      </c>
      <c r="N31" s="66">
        <f t="shared" si="5"/>
        <v>45.28415054730844</v>
      </c>
      <c r="O31" s="43"/>
      <c r="P31" s="43"/>
    </row>
    <row r="32" spans="1:16" s="48" customFormat="1" ht="9.75" customHeight="1">
      <c r="A32" s="13" t="s">
        <v>248</v>
      </c>
      <c r="B32" s="74" t="s">
        <v>27</v>
      </c>
      <c r="C32" s="74"/>
      <c r="D32" s="77"/>
      <c r="E32" s="16"/>
      <c r="F32" s="11">
        <f t="shared" si="0"/>
        <v>0</v>
      </c>
      <c r="G32" s="11">
        <f t="shared" si="0"/>
        <v>2171</v>
      </c>
      <c r="H32" s="64">
        <f t="shared" si="1"/>
        <v>0</v>
      </c>
      <c r="I32" s="17">
        <v>0</v>
      </c>
      <c r="J32" s="17">
        <v>0</v>
      </c>
      <c r="K32" s="67">
        <f t="shared" si="4"/>
        <v>0</v>
      </c>
      <c r="L32" s="17">
        <v>0</v>
      </c>
      <c r="M32" s="17">
        <v>2171</v>
      </c>
      <c r="N32" s="68">
        <f t="shared" si="5"/>
        <v>0</v>
      </c>
      <c r="O32" s="46"/>
      <c r="P32" s="46"/>
    </row>
    <row r="33" spans="1:16" s="48" customFormat="1" ht="9.75" customHeight="1">
      <c r="A33" s="13" t="s">
        <v>249</v>
      </c>
      <c r="B33" s="74" t="s">
        <v>28</v>
      </c>
      <c r="C33" s="74"/>
      <c r="D33" s="77"/>
      <c r="E33" s="16"/>
      <c r="F33" s="11">
        <f t="shared" si="0"/>
        <v>0</v>
      </c>
      <c r="G33" s="11">
        <f t="shared" si="0"/>
        <v>0</v>
      </c>
      <c r="H33" s="64">
        <f t="shared" si="1"/>
        <v>0</v>
      </c>
      <c r="I33" s="17">
        <v>0</v>
      </c>
      <c r="J33" s="17">
        <v>0</v>
      </c>
      <c r="K33" s="67">
        <f aca="true" t="shared" si="6" ref="K33:K49">IF(J33=0,IF(I33=0,0,"*"),IF(I33&gt;=J33*10,"******",I33/J33*100))</f>
        <v>0</v>
      </c>
      <c r="L33" s="17">
        <v>0</v>
      </c>
      <c r="M33" s="17">
        <v>0</v>
      </c>
      <c r="N33" s="68">
        <f aca="true" t="shared" si="7" ref="N33:N49">IF(M33=0,IF(L33=0,0,"*"),IF(L33&gt;=M33*10,"******",L33/M33*100))</f>
        <v>0</v>
      </c>
      <c r="O33" s="46"/>
      <c r="P33" s="46"/>
    </row>
    <row r="34" spans="1:16" s="48" customFormat="1" ht="9.75" customHeight="1">
      <c r="A34" s="13" t="s">
        <v>250</v>
      </c>
      <c r="B34" s="74" t="s">
        <v>29</v>
      </c>
      <c r="C34" s="74"/>
      <c r="D34" s="77"/>
      <c r="E34" s="16"/>
      <c r="F34" s="11">
        <f t="shared" si="0"/>
        <v>0</v>
      </c>
      <c r="G34" s="11">
        <f t="shared" si="0"/>
        <v>0</v>
      </c>
      <c r="H34" s="64">
        <f t="shared" si="1"/>
        <v>0</v>
      </c>
      <c r="I34" s="17">
        <v>0</v>
      </c>
      <c r="J34" s="17">
        <v>0</v>
      </c>
      <c r="K34" s="67">
        <f t="shared" si="6"/>
        <v>0</v>
      </c>
      <c r="L34" s="17">
        <v>0</v>
      </c>
      <c r="M34" s="17">
        <v>0</v>
      </c>
      <c r="N34" s="68">
        <f t="shared" si="7"/>
        <v>0</v>
      </c>
      <c r="O34" s="46"/>
      <c r="P34" s="46"/>
    </row>
    <row r="35" spans="1:16" s="48" customFormat="1" ht="9.75" customHeight="1">
      <c r="A35" s="13" t="s">
        <v>251</v>
      </c>
      <c r="B35" s="74" t="s">
        <v>30</v>
      </c>
      <c r="C35" s="74"/>
      <c r="D35" s="77"/>
      <c r="E35" s="16"/>
      <c r="F35" s="11">
        <f t="shared" si="0"/>
        <v>1010</v>
      </c>
      <c r="G35" s="11">
        <f t="shared" si="0"/>
        <v>505</v>
      </c>
      <c r="H35" s="64">
        <f t="shared" si="1"/>
        <v>200</v>
      </c>
      <c r="I35" s="17">
        <v>1010</v>
      </c>
      <c r="J35" s="17">
        <v>505</v>
      </c>
      <c r="K35" s="67">
        <f t="shared" si="6"/>
        <v>200</v>
      </c>
      <c r="L35" s="17">
        <v>0</v>
      </c>
      <c r="M35" s="17">
        <v>0</v>
      </c>
      <c r="N35" s="68">
        <f t="shared" si="7"/>
        <v>0</v>
      </c>
      <c r="O35" s="46"/>
      <c r="P35" s="46"/>
    </row>
    <row r="36" spans="1:16" s="48" customFormat="1" ht="9.75" customHeight="1">
      <c r="A36" s="19" t="s">
        <v>251</v>
      </c>
      <c r="B36" s="14"/>
      <c r="C36" s="74" t="s">
        <v>31</v>
      </c>
      <c r="D36" s="74"/>
      <c r="E36" s="16"/>
      <c r="F36" s="11">
        <f t="shared" si="0"/>
        <v>0</v>
      </c>
      <c r="G36" s="11">
        <f t="shared" si="0"/>
        <v>0</v>
      </c>
      <c r="H36" s="64">
        <f t="shared" si="1"/>
        <v>0</v>
      </c>
      <c r="I36" s="17">
        <v>0</v>
      </c>
      <c r="J36" s="17">
        <v>0</v>
      </c>
      <c r="K36" s="67">
        <f t="shared" si="6"/>
        <v>0</v>
      </c>
      <c r="L36" s="17">
        <v>0</v>
      </c>
      <c r="M36" s="17">
        <v>0</v>
      </c>
      <c r="N36" s="68">
        <f t="shared" si="7"/>
        <v>0</v>
      </c>
      <c r="O36" s="46"/>
      <c r="P36" s="46"/>
    </row>
    <row r="37" spans="1:16" s="48" customFormat="1" ht="9.75" customHeight="1">
      <c r="A37" s="19" t="s">
        <v>252</v>
      </c>
      <c r="B37" s="14"/>
      <c r="C37" s="74" t="s">
        <v>32</v>
      </c>
      <c r="D37" s="74"/>
      <c r="E37" s="16"/>
      <c r="F37" s="11">
        <f t="shared" si="0"/>
        <v>1010</v>
      </c>
      <c r="G37" s="11">
        <f t="shared" si="0"/>
        <v>505</v>
      </c>
      <c r="H37" s="64">
        <f t="shared" si="1"/>
        <v>200</v>
      </c>
      <c r="I37" s="17">
        <v>1010</v>
      </c>
      <c r="J37" s="17">
        <v>505</v>
      </c>
      <c r="K37" s="67">
        <f t="shared" si="6"/>
        <v>200</v>
      </c>
      <c r="L37" s="17">
        <v>0</v>
      </c>
      <c r="M37" s="17">
        <v>0</v>
      </c>
      <c r="N37" s="68">
        <f t="shared" si="7"/>
        <v>0</v>
      </c>
      <c r="O37" s="46"/>
      <c r="P37" s="46"/>
    </row>
    <row r="38" spans="1:16" s="48" customFormat="1" ht="9.75" customHeight="1">
      <c r="A38" s="13" t="s">
        <v>252</v>
      </c>
      <c r="B38" s="74" t="s">
        <v>33</v>
      </c>
      <c r="C38" s="74"/>
      <c r="D38" s="77"/>
      <c r="E38" s="16"/>
      <c r="F38" s="11">
        <f t="shared" si="0"/>
        <v>0</v>
      </c>
      <c r="G38" s="11">
        <f t="shared" si="0"/>
        <v>0</v>
      </c>
      <c r="H38" s="64">
        <f t="shared" si="1"/>
        <v>0</v>
      </c>
      <c r="I38" s="17">
        <v>0</v>
      </c>
      <c r="J38" s="17">
        <v>0</v>
      </c>
      <c r="K38" s="67">
        <f t="shared" si="6"/>
        <v>0</v>
      </c>
      <c r="L38" s="17">
        <v>0</v>
      </c>
      <c r="M38" s="17">
        <v>0</v>
      </c>
      <c r="N38" s="68">
        <f t="shared" si="7"/>
        <v>0</v>
      </c>
      <c r="O38" s="46"/>
      <c r="P38" s="46"/>
    </row>
    <row r="39" spans="1:16" s="48" customFormat="1" ht="9.75" customHeight="1">
      <c r="A39" s="13" t="s">
        <v>253</v>
      </c>
      <c r="B39" s="74" t="s">
        <v>34</v>
      </c>
      <c r="C39" s="74"/>
      <c r="D39" s="77"/>
      <c r="E39" s="16"/>
      <c r="F39" s="11">
        <f t="shared" si="0"/>
        <v>0</v>
      </c>
      <c r="G39" s="11">
        <f t="shared" si="0"/>
        <v>0</v>
      </c>
      <c r="H39" s="64">
        <f t="shared" si="1"/>
        <v>0</v>
      </c>
      <c r="I39" s="17">
        <v>0</v>
      </c>
      <c r="J39" s="17">
        <v>0</v>
      </c>
      <c r="K39" s="67">
        <f t="shared" si="6"/>
        <v>0</v>
      </c>
      <c r="L39" s="17">
        <v>0</v>
      </c>
      <c r="M39" s="17">
        <v>0</v>
      </c>
      <c r="N39" s="68">
        <f t="shared" si="7"/>
        <v>0</v>
      </c>
      <c r="O39" s="46"/>
      <c r="P39" s="46"/>
    </row>
    <row r="40" spans="1:16" s="48" customFormat="1" ht="9.75" customHeight="1">
      <c r="A40" s="13" t="s">
        <v>254</v>
      </c>
      <c r="B40" s="74" t="s">
        <v>255</v>
      </c>
      <c r="C40" s="74"/>
      <c r="D40" s="77"/>
      <c r="E40" s="16"/>
      <c r="F40" s="11">
        <f t="shared" si="0"/>
        <v>0</v>
      </c>
      <c r="G40" s="11">
        <f t="shared" si="0"/>
        <v>0</v>
      </c>
      <c r="H40" s="64">
        <f t="shared" si="1"/>
        <v>0</v>
      </c>
      <c r="I40" s="17">
        <v>0</v>
      </c>
      <c r="J40" s="17">
        <v>0</v>
      </c>
      <c r="K40" s="67">
        <f t="shared" si="6"/>
        <v>0</v>
      </c>
      <c r="L40" s="17">
        <v>0</v>
      </c>
      <c r="M40" s="17">
        <v>0</v>
      </c>
      <c r="N40" s="68">
        <f t="shared" si="7"/>
        <v>0</v>
      </c>
      <c r="O40" s="46"/>
      <c r="P40" s="46"/>
    </row>
    <row r="41" spans="1:16" s="48" customFormat="1" ht="9.75" customHeight="1">
      <c r="A41" s="13" t="s">
        <v>256</v>
      </c>
      <c r="B41" s="74" t="s">
        <v>257</v>
      </c>
      <c r="C41" s="74"/>
      <c r="D41" s="77"/>
      <c r="E41" s="16"/>
      <c r="F41" s="11">
        <f t="shared" si="0"/>
        <v>0</v>
      </c>
      <c r="G41" s="11">
        <f t="shared" si="0"/>
        <v>0</v>
      </c>
      <c r="H41" s="64">
        <f t="shared" si="1"/>
        <v>0</v>
      </c>
      <c r="I41" s="17">
        <v>0</v>
      </c>
      <c r="J41" s="17">
        <v>0</v>
      </c>
      <c r="K41" s="67">
        <f t="shared" si="6"/>
        <v>0</v>
      </c>
      <c r="L41" s="17">
        <v>0</v>
      </c>
      <c r="M41" s="17">
        <v>0</v>
      </c>
      <c r="N41" s="68">
        <f t="shared" si="7"/>
        <v>0</v>
      </c>
      <c r="O41" s="46"/>
      <c r="P41" s="46"/>
    </row>
    <row r="42" spans="1:16" s="48" customFormat="1" ht="9.75" customHeight="1">
      <c r="A42" s="13" t="s">
        <v>258</v>
      </c>
      <c r="B42" s="74" t="s">
        <v>35</v>
      </c>
      <c r="C42" s="74"/>
      <c r="D42" s="77"/>
      <c r="E42" s="16"/>
      <c r="F42" s="11">
        <f t="shared" si="0"/>
        <v>0</v>
      </c>
      <c r="G42" s="11">
        <f t="shared" si="0"/>
        <v>0</v>
      </c>
      <c r="H42" s="64">
        <f t="shared" si="1"/>
        <v>0</v>
      </c>
      <c r="I42" s="17">
        <v>0</v>
      </c>
      <c r="J42" s="17">
        <v>0</v>
      </c>
      <c r="K42" s="67">
        <f t="shared" si="6"/>
        <v>0</v>
      </c>
      <c r="L42" s="17">
        <v>0</v>
      </c>
      <c r="M42" s="17">
        <v>0</v>
      </c>
      <c r="N42" s="68">
        <f t="shared" si="7"/>
        <v>0</v>
      </c>
      <c r="O42" s="46"/>
      <c r="P42" s="46"/>
    </row>
    <row r="43" spans="1:16" s="48" customFormat="1" ht="9.75" customHeight="1">
      <c r="A43" s="13" t="s">
        <v>259</v>
      </c>
      <c r="B43" s="74" t="s">
        <v>36</v>
      </c>
      <c r="C43" s="74"/>
      <c r="D43" s="77"/>
      <c r="E43" s="16"/>
      <c r="F43" s="11">
        <f t="shared" si="0"/>
        <v>3020</v>
      </c>
      <c r="G43" s="11">
        <f t="shared" si="0"/>
        <v>4498</v>
      </c>
      <c r="H43" s="64">
        <f t="shared" si="1"/>
        <v>67.14095153401512</v>
      </c>
      <c r="I43" s="17">
        <v>0</v>
      </c>
      <c r="J43" s="17">
        <v>0</v>
      </c>
      <c r="K43" s="67">
        <f t="shared" si="6"/>
        <v>0</v>
      </c>
      <c r="L43" s="17">
        <v>3020</v>
      </c>
      <c r="M43" s="17">
        <v>4498</v>
      </c>
      <c r="N43" s="68">
        <f t="shared" si="7"/>
        <v>67.14095153401512</v>
      </c>
      <c r="O43" s="46"/>
      <c r="P43" s="46"/>
    </row>
    <row r="44" spans="1:16" s="48" customFormat="1" ht="9.75" customHeight="1">
      <c r="A44" s="19" t="s">
        <v>259</v>
      </c>
      <c r="B44" s="14"/>
      <c r="C44" s="74" t="s">
        <v>37</v>
      </c>
      <c r="D44" s="74"/>
      <c r="E44" s="16"/>
      <c r="F44" s="11">
        <f t="shared" si="0"/>
        <v>0</v>
      </c>
      <c r="G44" s="11">
        <f t="shared" si="0"/>
        <v>2995</v>
      </c>
      <c r="H44" s="64">
        <f t="shared" si="1"/>
        <v>0</v>
      </c>
      <c r="I44" s="17">
        <v>0</v>
      </c>
      <c r="J44" s="17">
        <v>0</v>
      </c>
      <c r="K44" s="67">
        <f t="shared" si="6"/>
        <v>0</v>
      </c>
      <c r="L44" s="17">
        <v>0</v>
      </c>
      <c r="M44" s="17">
        <v>2995</v>
      </c>
      <c r="N44" s="68">
        <f t="shared" si="7"/>
        <v>0</v>
      </c>
      <c r="O44" s="46"/>
      <c r="P44" s="46"/>
    </row>
    <row r="45" spans="1:16" s="48" customFormat="1" ht="9.75" customHeight="1">
      <c r="A45" s="19" t="s">
        <v>260</v>
      </c>
      <c r="B45" s="14"/>
      <c r="C45" s="74" t="s">
        <v>38</v>
      </c>
      <c r="D45" s="74"/>
      <c r="E45" s="16"/>
      <c r="F45" s="11">
        <f t="shared" si="0"/>
        <v>0</v>
      </c>
      <c r="G45" s="11">
        <f t="shared" si="0"/>
        <v>0</v>
      </c>
      <c r="H45" s="64">
        <f t="shared" si="1"/>
        <v>0</v>
      </c>
      <c r="I45" s="17">
        <v>0</v>
      </c>
      <c r="J45" s="17">
        <v>0</v>
      </c>
      <c r="K45" s="67">
        <f t="shared" si="6"/>
        <v>0</v>
      </c>
      <c r="L45" s="17">
        <v>0</v>
      </c>
      <c r="M45" s="17">
        <v>0</v>
      </c>
      <c r="N45" s="68">
        <f t="shared" si="7"/>
        <v>0</v>
      </c>
      <c r="O45" s="46"/>
      <c r="P45" s="46"/>
    </row>
    <row r="46" spans="1:16" s="48" customFormat="1" ht="9.75" customHeight="1">
      <c r="A46" s="19" t="s">
        <v>261</v>
      </c>
      <c r="B46" s="14"/>
      <c r="C46" s="74" t="s">
        <v>262</v>
      </c>
      <c r="D46" s="74"/>
      <c r="E46" s="16"/>
      <c r="F46" s="11">
        <f t="shared" si="0"/>
        <v>0</v>
      </c>
      <c r="G46" s="11">
        <f t="shared" si="0"/>
        <v>0</v>
      </c>
      <c r="H46" s="64">
        <f t="shared" si="1"/>
        <v>0</v>
      </c>
      <c r="I46" s="17">
        <v>0</v>
      </c>
      <c r="J46" s="17">
        <v>0</v>
      </c>
      <c r="K46" s="67">
        <f t="shared" si="6"/>
        <v>0</v>
      </c>
      <c r="L46" s="17">
        <v>0</v>
      </c>
      <c r="M46" s="17">
        <v>0</v>
      </c>
      <c r="N46" s="68">
        <f t="shared" si="7"/>
        <v>0</v>
      </c>
      <c r="O46" s="46"/>
      <c r="P46" s="46"/>
    </row>
    <row r="47" spans="1:16" s="48" customFormat="1" ht="9.75" customHeight="1">
      <c r="A47" s="19" t="s">
        <v>263</v>
      </c>
      <c r="B47" s="14"/>
      <c r="C47" s="74" t="s">
        <v>264</v>
      </c>
      <c r="D47" s="74"/>
      <c r="E47" s="16"/>
      <c r="F47" s="11">
        <f t="shared" si="0"/>
        <v>0</v>
      </c>
      <c r="G47" s="11">
        <f t="shared" si="0"/>
        <v>0</v>
      </c>
      <c r="H47" s="64">
        <f t="shared" si="1"/>
        <v>0</v>
      </c>
      <c r="I47" s="17">
        <v>0</v>
      </c>
      <c r="J47" s="17">
        <v>0</v>
      </c>
      <c r="K47" s="67">
        <f t="shared" si="6"/>
        <v>0</v>
      </c>
      <c r="L47" s="17">
        <v>0</v>
      </c>
      <c r="M47" s="17">
        <v>0</v>
      </c>
      <c r="N47" s="68">
        <f t="shared" si="7"/>
        <v>0</v>
      </c>
      <c r="O47" s="46"/>
      <c r="P47" s="46"/>
    </row>
    <row r="48" spans="1:16" s="48" customFormat="1" ht="9.75" customHeight="1">
      <c r="A48" s="19" t="s">
        <v>265</v>
      </c>
      <c r="B48" s="14"/>
      <c r="C48" s="74" t="s">
        <v>266</v>
      </c>
      <c r="D48" s="74"/>
      <c r="E48" s="16"/>
      <c r="F48" s="11">
        <f t="shared" si="0"/>
        <v>0</v>
      </c>
      <c r="G48" s="11">
        <f t="shared" si="0"/>
        <v>0</v>
      </c>
      <c r="H48" s="64">
        <f t="shared" si="1"/>
        <v>0</v>
      </c>
      <c r="I48" s="17">
        <v>0</v>
      </c>
      <c r="J48" s="17">
        <v>0</v>
      </c>
      <c r="K48" s="67">
        <f t="shared" si="6"/>
        <v>0</v>
      </c>
      <c r="L48" s="17">
        <v>0</v>
      </c>
      <c r="M48" s="17">
        <v>0</v>
      </c>
      <c r="N48" s="68">
        <f t="shared" si="7"/>
        <v>0</v>
      </c>
      <c r="O48" s="46"/>
      <c r="P48" s="46"/>
    </row>
    <row r="49" spans="1:16" s="48" customFormat="1" ht="9.75" customHeight="1">
      <c r="A49" s="19" t="s">
        <v>267</v>
      </c>
      <c r="B49" s="14"/>
      <c r="C49" s="74" t="s">
        <v>39</v>
      </c>
      <c r="D49" s="74"/>
      <c r="E49" s="16"/>
      <c r="F49" s="11">
        <f t="shared" si="0"/>
        <v>3020</v>
      </c>
      <c r="G49" s="11">
        <f t="shared" si="0"/>
        <v>1503</v>
      </c>
      <c r="H49" s="64">
        <f t="shared" si="1"/>
        <v>200.93147039254822</v>
      </c>
      <c r="I49" s="17">
        <v>0</v>
      </c>
      <c r="J49" s="17">
        <v>0</v>
      </c>
      <c r="K49" s="67">
        <f t="shared" si="6"/>
        <v>0</v>
      </c>
      <c r="L49" s="17">
        <v>3020</v>
      </c>
      <c r="M49" s="17">
        <v>1503</v>
      </c>
      <c r="N49" s="68">
        <f t="shared" si="7"/>
        <v>200.93147039254822</v>
      </c>
      <c r="O49" s="46"/>
      <c r="P49" s="46"/>
    </row>
    <row r="50" spans="1:16" s="44" customFormat="1" ht="9.75" customHeight="1">
      <c r="A50" s="20"/>
      <c r="B50" s="81" t="s">
        <v>268</v>
      </c>
      <c r="C50" s="81"/>
      <c r="D50" s="15"/>
      <c r="E50" s="8"/>
      <c r="F50" s="11">
        <f t="shared" si="0"/>
        <v>4287861</v>
      </c>
      <c r="G50" s="11">
        <f t="shared" si="0"/>
        <v>4957846</v>
      </c>
      <c r="H50" s="64">
        <f t="shared" si="1"/>
        <v>86.4863692821439</v>
      </c>
      <c r="I50" s="11">
        <f>SUM(I51:I53,I56:I58,I73:I75,I78,I83:I87)</f>
        <v>4084388</v>
      </c>
      <c r="J50" s="11">
        <f>SUM(J51:J53,J56:J58,J73:J75,J78,J83:J87)</f>
        <v>4787627</v>
      </c>
      <c r="K50" s="65">
        <f>IF(J50=0,IF(I50=0,0,"*"),IF(I50&gt;=J50*10,"******",I50/J50*100))</f>
        <v>85.31132437844468</v>
      </c>
      <c r="L50" s="11">
        <f>SUM(L51:L53,L56:L58,L73:L75,L78,L83:L87)</f>
        <v>203473</v>
      </c>
      <c r="M50" s="11">
        <f>SUM(M51:M53,M56:M58,M73:M75,M78,M83:M87)</f>
        <v>170219</v>
      </c>
      <c r="N50" s="66">
        <f>IF(M50=0,IF(L50=0,0,"*"),IF(L50&gt;=M50*10,"******",L50/M50*100))</f>
        <v>119.53600949365229</v>
      </c>
      <c r="O50" s="43"/>
      <c r="P50" s="43"/>
    </row>
    <row r="51" spans="1:16" s="48" customFormat="1" ht="9.75" customHeight="1">
      <c r="A51" s="13" t="s">
        <v>40</v>
      </c>
      <c r="B51" s="74" t="s">
        <v>41</v>
      </c>
      <c r="C51" s="74"/>
      <c r="D51" s="77"/>
      <c r="E51" s="16"/>
      <c r="F51" s="11">
        <f t="shared" si="0"/>
        <v>3157</v>
      </c>
      <c r="G51" s="11">
        <f t="shared" si="0"/>
        <v>10411</v>
      </c>
      <c r="H51" s="64">
        <f>IF(G51=0,IF(F51=0,0,"*"),IF(F51&gt;=G51*10,"******",F51/G51*100))</f>
        <v>30.323696090673323</v>
      </c>
      <c r="I51" s="17">
        <v>0</v>
      </c>
      <c r="J51" s="17">
        <v>0</v>
      </c>
      <c r="K51" s="67">
        <f>IF(J51=0,IF(I51=0,0,"*"),IF(I51&gt;=J51*10,"******",I51/J51*100))</f>
        <v>0</v>
      </c>
      <c r="L51" s="17">
        <v>3157</v>
      </c>
      <c r="M51" s="17">
        <v>10411</v>
      </c>
      <c r="N51" s="68">
        <f>IF(M51=0,IF(L51=0,0,"*"),IF(L51&gt;=M51*10,"******",L51/M51*100))</f>
        <v>30.323696090673323</v>
      </c>
      <c r="O51" s="46"/>
      <c r="P51" s="46"/>
    </row>
    <row r="52" spans="1:16" s="48" customFormat="1" ht="9.75" customHeight="1">
      <c r="A52" s="13" t="s">
        <v>42</v>
      </c>
      <c r="B52" s="74" t="s">
        <v>43</v>
      </c>
      <c r="C52" s="74"/>
      <c r="D52" s="77"/>
      <c r="E52" s="16"/>
      <c r="F52" s="11">
        <f t="shared" si="0"/>
        <v>0</v>
      </c>
      <c r="G52" s="11">
        <f t="shared" si="0"/>
        <v>2009</v>
      </c>
      <c r="H52" s="64">
        <f t="shared" si="1"/>
        <v>0</v>
      </c>
      <c r="I52" s="17">
        <v>0</v>
      </c>
      <c r="J52" s="17">
        <v>930</v>
      </c>
      <c r="K52" s="67">
        <f aca="true" t="shared" si="8" ref="K52:K86">IF(J52=0,IF(I52=0,0,"*"),IF(I52&gt;=J52*10,"******",I52/J52*100))</f>
        <v>0</v>
      </c>
      <c r="L52" s="17">
        <v>0</v>
      </c>
      <c r="M52" s="17">
        <v>1079</v>
      </c>
      <c r="N52" s="68">
        <f aca="true" t="shared" si="9" ref="N52:N86">IF(M52=0,IF(L52=0,0,"*"),IF(L52&gt;=M52*10,"******",L52/M52*100))</f>
        <v>0</v>
      </c>
      <c r="O52" s="46"/>
      <c r="P52" s="46"/>
    </row>
    <row r="53" spans="1:16" s="48" customFormat="1" ht="9.75" customHeight="1">
      <c r="A53" s="13" t="s">
        <v>44</v>
      </c>
      <c r="B53" s="74" t="s">
        <v>45</v>
      </c>
      <c r="C53" s="74"/>
      <c r="D53" s="77"/>
      <c r="E53" s="16"/>
      <c r="F53" s="11">
        <f t="shared" si="0"/>
        <v>34</v>
      </c>
      <c r="G53" s="11">
        <f t="shared" si="0"/>
        <v>13</v>
      </c>
      <c r="H53" s="64">
        <f t="shared" si="1"/>
        <v>261.53846153846155</v>
      </c>
      <c r="I53" s="17">
        <v>34</v>
      </c>
      <c r="J53" s="17">
        <v>0</v>
      </c>
      <c r="K53" s="67" t="str">
        <f t="shared" si="8"/>
        <v>*</v>
      </c>
      <c r="L53" s="17">
        <v>0</v>
      </c>
      <c r="M53" s="17">
        <v>13</v>
      </c>
      <c r="N53" s="68">
        <f t="shared" si="9"/>
        <v>0</v>
      </c>
      <c r="O53" s="46"/>
      <c r="P53" s="46"/>
    </row>
    <row r="54" spans="1:16" s="48" customFormat="1" ht="9.75" customHeight="1">
      <c r="A54" s="19" t="s">
        <v>44</v>
      </c>
      <c r="B54" s="14"/>
      <c r="C54" s="74" t="s">
        <v>46</v>
      </c>
      <c r="D54" s="74"/>
      <c r="E54" s="16"/>
      <c r="F54" s="11">
        <f t="shared" si="0"/>
        <v>24</v>
      </c>
      <c r="G54" s="11">
        <f t="shared" si="0"/>
        <v>13</v>
      </c>
      <c r="H54" s="64">
        <f t="shared" si="1"/>
        <v>184.6153846153846</v>
      </c>
      <c r="I54" s="17">
        <v>24</v>
      </c>
      <c r="J54" s="17">
        <v>0</v>
      </c>
      <c r="K54" s="67" t="str">
        <f t="shared" si="8"/>
        <v>*</v>
      </c>
      <c r="L54" s="17">
        <v>0</v>
      </c>
      <c r="M54" s="17">
        <v>13</v>
      </c>
      <c r="N54" s="68">
        <f t="shared" si="9"/>
        <v>0</v>
      </c>
      <c r="O54" s="46"/>
      <c r="P54" s="46"/>
    </row>
    <row r="55" spans="1:16" s="48" customFormat="1" ht="9.75" customHeight="1">
      <c r="A55" s="19" t="s">
        <v>47</v>
      </c>
      <c r="B55" s="14"/>
      <c r="C55" s="74" t="s">
        <v>48</v>
      </c>
      <c r="D55" s="74"/>
      <c r="E55" s="16"/>
      <c r="F55" s="11">
        <f t="shared" si="0"/>
        <v>10</v>
      </c>
      <c r="G55" s="11">
        <f t="shared" si="0"/>
        <v>0</v>
      </c>
      <c r="H55" s="64" t="str">
        <f t="shared" si="1"/>
        <v>*</v>
      </c>
      <c r="I55" s="17">
        <v>10</v>
      </c>
      <c r="J55" s="17">
        <v>0</v>
      </c>
      <c r="K55" s="67" t="str">
        <f t="shared" si="8"/>
        <v>*</v>
      </c>
      <c r="L55" s="17">
        <v>0</v>
      </c>
      <c r="M55" s="17">
        <v>0</v>
      </c>
      <c r="N55" s="68">
        <f t="shared" si="9"/>
        <v>0</v>
      </c>
      <c r="O55" s="46"/>
      <c r="P55" s="46"/>
    </row>
    <row r="56" spans="1:16" s="48" customFormat="1" ht="9.75" customHeight="1">
      <c r="A56" s="13" t="s">
        <v>49</v>
      </c>
      <c r="B56" s="74" t="s">
        <v>50</v>
      </c>
      <c r="C56" s="74"/>
      <c r="D56" s="77"/>
      <c r="E56" s="16"/>
      <c r="F56" s="11">
        <f t="shared" si="0"/>
        <v>151849</v>
      </c>
      <c r="G56" s="11">
        <f t="shared" si="0"/>
        <v>124147</v>
      </c>
      <c r="H56" s="64">
        <f t="shared" si="1"/>
        <v>122.31386984784167</v>
      </c>
      <c r="I56" s="17">
        <v>0</v>
      </c>
      <c r="J56" s="17">
        <v>962</v>
      </c>
      <c r="K56" s="67">
        <f t="shared" si="8"/>
        <v>0</v>
      </c>
      <c r="L56" s="17">
        <v>151849</v>
      </c>
      <c r="M56" s="17">
        <v>123185</v>
      </c>
      <c r="N56" s="68">
        <f t="shared" si="9"/>
        <v>123.26906685067176</v>
      </c>
      <c r="O56" s="46"/>
      <c r="P56" s="46"/>
    </row>
    <row r="57" spans="1:16" s="48" customFormat="1" ht="9.75" customHeight="1">
      <c r="A57" s="13" t="s">
        <v>51</v>
      </c>
      <c r="B57" s="74" t="s">
        <v>52</v>
      </c>
      <c r="C57" s="74"/>
      <c r="D57" s="77"/>
      <c r="E57" s="16"/>
      <c r="F57" s="11">
        <f t="shared" si="0"/>
        <v>0</v>
      </c>
      <c r="G57" s="11">
        <f t="shared" si="0"/>
        <v>33</v>
      </c>
      <c r="H57" s="64">
        <f t="shared" si="1"/>
        <v>0</v>
      </c>
      <c r="I57" s="17">
        <v>0</v>
      </c>
      <c r="J57" s="17">
        <v>33</v>
      </c>
      <c r="K57" s="67">
        <f t="shared" si="8"/>
        <v>0</v>
      </c>
      <c r="L57" s="17">
        <v>0</v>
      </c>
      <c r="M57" s="17">
        <v>0</v>
      </c>
      <c r="N57" s="68">
        <f t="shared" si="9"/>
        <v>0</v>
      </c>
      <c r="O57" s="46"/>
      <c r="P57" s="46"/>
    </row>
    <row r="58" spans="1:16" s="48" customFormat="1" ht="9.75" customHeight="1">
      <c r="A58" s="13" t="s">
        <v>53</v>
      </c>
      <c r="B58" s="74" t="s">
        <v>54</v>
      </c>
      <c r="C58" s="74"/>
      <c r="D58" s="77"/>
      <c r="E58" s="16"/>
      <c r="F58" s="11">
        <f t="shared" si="0"/>
        <v>4025279</v>
      </c>
      <c r="G58" s="11">
        <f t="shared" si="0"/>
        <v>4727489</v>
      </c>
      <c r="H58" s="64">
        <f t="shared" si="1"/>
        <v>85.14623725195342</v>
      </c>
      <c r="I58" s="17">
        <v>4025279</v>
      </c>
      <c r="J58" s="17">
        <v>4727189</v>
      </c>
      <c r="K58" s="67">
        <f t="shared" si="8"/>
        <v>85.15164085886983</v>
      </c>
      <c r="L58" s="17">
        <v>0</v>
      </c>
      <c r="M58" s="17">
        <v>300</v>
      </c>
      <c r="N58" s="68">
        <f t="shared" si="9"/>
        <v>0</v>
      </c>
      <c r="O58" s="46"/>
      <c r="P58" s="46"/>
    </row>
    <row r="59" spans="1:16" s="48" customFormat="1" ht="9.75" customHeight="1">
      <c r="A59" s="19" t="s">
        <v>55</v>
      </c>
      <c r="B59" s="14"/>
      <c r="C59" s="74" t="s">
        <v>56</v>
      </c>
      <c r="D59" s="74"/>
      <c r="E59" s="16"/>
      <c r="F59" s="11">
        <f t="shared" si="0"/>
        <v>0</v>
      </c>
      <c r="G59" s="11">
        <f t="shared" si="0"/>
        <v>0</v>
      </c>
      <c r="H59" s="64">
        <f t="shared" si="1"/>
        <v>0</v>
      </c>
      <c r="I59" s="17">
        <v>0</v>
      </c>
      <c r="J59" s="17">
        <v>0</v>
      </c>
      <c r="K59" s="67">
        <f t="shared" si="8"/>
        <v>0</v>
      </c>
      <c r="L59" s="17">
        <v>0</v>
      </c>
      <c r="M59" s="17">
        <v>0</v>
      </c>
      <c r="N59" s="68">
        <f t="shared" si="9"/>
        <v>0</v>
      </c>
      <c r="O59" s="46"/>
      <c r="P59" s="46"/>
    </row>
    <row r="60" spans="1:16" s="48" customFormat="1" ht="9.75" customHeight="1">
      <c r="A60" s="19" t="s">
        <v>57</v>
      </c>
      <c r="B60" s="14"/>
      <c r="C60" s="74" t="s">
        <v>58</v>
      </c>
      <c r="D60" s="74"/>
      <c r="E60" s="16"/>
      <c r="F60" s="11">
        <f t="shared" si="0"/>
        <v>0</v>
      </c>
      <c r="G60" s="11">
        <f t="shared" si="0"/>
        <v>0</v>
      </c>
      <c r="H60" s="64">
        <f t="shared" si="1"/>
        <v>0</v>
      </c>
      <c r="I60" s="17">
        <v>0</v>
      </c>
      <c r="J60" s="17">
        <v>0</v>
      </c>
      <c r="K60" s="67">
        <f t="shared" si="8"/>
        <v>0</v>
      </c>
      <c r="L60" s="17">
        <v>0</v>
      </c>
      <c r="M60" s="17">
        <v>0</v>
      </c>
      <c r="N60" s="68">
        <f t="shared" si="9"/>
        <v>0</v>
      </c>
      <c r="O60" s="46"/>
      <c r="P60" s="46"/>
    </row>
    <row r="61" spans="1:16" s="48" customFormat="1" ht="9.75" customHeight="1">
      <c r="A61" s="19" t="s">
        <v>59</v>
      </c>
      <c r="B61" s="14"/>
      <c r="C61" s="74" t="s">
        <v>60</v>
      </c>
      <c r="D61" s="74"/>
      <c r="E61" s="16"/>
      <c r="F61" s="11">
        <f t="shared" si="0"/>
        <v>0</v>
      </c>
      <c r="G61" s="11">
        <f t="shared" si="0"/>
        <v>0</v>
      </c>
      <c r="H61" s="64">
        <f t="shared" si="1"/>
        <v>0</v>
      </c>
      <c r="I61" s="17">
        <v>0</v>
      </c>
      <c r="J61" s="17">
        <v>0</v>
      </c>
      <c r="K61" s="67">
        <f t="shared" si="8"/>
        <v>0</v>
      </c>
      <c r="L61" s="17">
        <v>0</v>
      </c>
      <c r="M61" s="17">
        <v>0</v>
      </c>
      <c r="N61" s="68">
        <f t="shared" si="9"/>
        <v>0</v>
      </c>
      <c r="O61" s="46"/>
      <c r="P61" s="46"/>
    </row>
    <row r="62" spans="1:16" s="48" customFormat="1" ht="9.75" customHeight="1">
      <c r="A62" s="19" t="s">
        <v>61</v>
      </c>
      <c r="B62" s="14"/>
      <c r="C62" s="74" t="s">
        <v>269</v>
      </c>
      <c r="D62" s="74"/>
      <c r="E62" s="16"/>
      <c r="F62" s="11">
        <f t="shared" si="0"/>
        <v>0</v>
      </c>
      <c r="G62" s="11">
        <f t="shared" si="0"/>
        <v>0</v>
      </c>
      <c r="H62" s="64">
        <f t="shared" si="1"/>
        <v>0</v>
      </c>
      <c r="I62" s="17">
        <v>0</v>
      </c>
      <c r="J62" s="17">
        <v>0</v>
      </c>
      <c r="K62" s="67">
        <f t="shared" si="8"/>
        <v>0</v>
      </c>
      <c r="L62" s="17">
        <v>0</v>
      </c>
      <c r="M62" s="17">
        <v>0</v>
      </c>
      <c r="N62" s="68">
        <f t="shared" si="9"/>
        <v>0</v>
      </c>
      <c r="O62" s="46"/>
      <c r="P62" s="46"/>
    </row>
    <row r="63" spans="1:16" s="48" customFormat="1" ht="9.75" customHeight="1">
      <c r="A63" s="19" t="s">
        <v>62</v>
      </c>
      <c r="B63" s="14"/>
      <c r="C63" s="74" t="s">
        <v>63</v>
      </c>
      <c r="D63" s="74"/>
      <c r="E63" s="16"/>
      <c r="F63" s="11">
        <f t="shared" si="0"/>
        <v>0</v>
      </c>
      <c r="G63" s="11">
        <f t="shared" si="0"/>
        <v>0</v>
      </c>
      <c r="H63" s="64">
        <f t="shared" si="1"/>
        <v>0</v>
      </c>
      <c r="I63" s="17">
        <v>0</v>
      </c>
      <c r="J63" s="17">
        <v>0</v>
      </c>
      <c r="K63" s="67">
        <f t="shared" si="8"/>
        <v>0</v>
      </c>
      <c r="L63" s="17">
        <v>0</v>
      </c>
      <c r="M63" s="17">
        <v>0</v>
      </c>
      <c r="N63" s="68">
        <f t="shared" si="9"/>
        <v>0</v>
      </c>
      <c r="O63" s="46"/>
      <c r="P63" s="46"/>
    </row>
    <row r="64" spans="1:16" s="48" customFormat="1" ht="9.75" customHeight="1">
      <c r="A64" s="19" t="s">
        <v>64</v>
      </c>
      <c r="B64" s="14"/>
      <c r="C64" s="74" t="s">
        <v>65</v>
      </c>
      <c r="D64" s="74"/>
      <c r="E64" s="16"/>
      <c r="F64" s="11">
        <f t="shared" si="0"/>
        <v>579650</v>
      </c>
      <c r="G64" s="11">
        <f t="shared" si="0"/>
        <v>1261150</v>
      </c>
      <c r="H64" s="64">
        <f t="shared" si="1"/>
        <v>45.96201879237204</v>
      </c>
      <c r="I64" s="17">
        <v>579650</v>
      </c>
      <c r="J64" s="17">
        <v>1261150</v>
      </c>
      <c r="K64" s="67">
        <f t="shared" si="8"/>
        <v>45.96201879237204</v>
      </c>
      <c r="L64" s="17">
        <v>0</v>
      </c>
      <c r="M64" s="17">
        <v>0</v>
      </c>
      <c r="N64" s="68">
        <f t="shared" si="9"/>
        <v>0</v>
      </c>
      <c r="O64" s="46"/>
      <c r="P64" s="46"/>
    </row>
    <row r="65" spans="1:16" s="48" customFormat="1" ht="9.75" customHeight="1">
      <c r="A65" s="19" t="s">
        <v>66</v>
      </c>
      <c r="B65" s="14"/>
      <c r="C65" s="74" t="s">
        <v>67</v>
      </c>
      <c r="D65" s="74"/>
      <c r="E65" s="16"/>
      <c r="F65" s="11">
        <f t="shared" si="0"/>
        <v>31343</v>
      </c>
      <c r="G65" s="11">
        <f t="shared" si="0"/>
        <v>17629</v>
      </c>
      <c r="H65" s="64">
        <f t="shared" si="1"/>
        <v>177.79227409382267</v>
      </c>
      <c r="I65" s="17">
        <v>31343</v>
      </c>
      <c r="J65" s="17">
        <v>17629</v>
      </c>
      <c r="K65" s="67">
        <f t="shared" si="8"/>
        <v>177.79227409382267</v>
      </c>
      <c r="L65" s="17">
        <v>0</v>
      </c>
      <c r="M65" s="17">
        <v>0</v>
      </c>
      <c r="N65" s="68">
        <f t="shared" si="9"/>
        <v>0</v>
      </c>
      <c r="O65" s="46"/>
      <c r="P65" s="46"/>
    </row>
    <row r="66" spans="1:16" s="48" customFormat="1" ht="9.75" customHeight="1">
      <c r="A66" s="19" t="s">
        <v>68</v>
      </c>
      <c r="B66" s="14"/>
      <c r="C66" s="74" t="s">
        <v>69</v>
      </c>
      <c r="D66" s="74"/>
      <c r="E66" s="16"/>
      <c r="F66" s="11">
        <f t="shared" si="0"/>
        <v>0</v>
      </c>
      <c r="G66" s="11">
        <f t="shared" si="0"/>
        <v>0</v>
      </c>
      <c r="H66" s="64">
        <f t="shared" si="1"/>
        <v>0</v>
      </c>
      <c r="I66" s="17">
        <v>0</v>
      </c>
      <c r="J66" s="17">
        <v>0</v>
      </c>
      <c r="K66" s="67">
        <f t="shared" si="8"/>
        <v>0</v>
      </c>
      <c r="L66" s="17">
        <v>0</v>
      </c>
      <c r="M66" s="17">
        <v>0</v>
      </c>
      <c r="N66" s="68">
        <f t="shared" si="9"/>
        <v>0</v>
      </c>
      <c r="O66" s="46"/>
      <c r="P66" s="46"/>
    </row>
    <row r="67" spans="1:16" s="48" customFormat="1" ht="9.75" customHeight="1">
      <c r="A67" s="19" t="s">
        <v>70</v>
      </c>
      <c r="B67" s="14"/>
      <c r="C67" s="74" t="s">
        <v>71</v>
      </c>
      <c r="D67" s="74"/>
      <c r="E67" s="16"/>
      <c r="F67" s="11">
        <f t="shared" si="0"/>
        <v>3414286</v>
      </c>
      <c r="G67" s="11">
        <f t="shared" si="0"/>
        <v>3448710</v>
      </c>
      <c r="H67" s="64">
        <f t="shared" si="1"/>
        <v>99.0018296696446</v>
      </c>
      <c r="I67" s="17">
        <v>3414286</v>
      </c>
      <c r="J67" s="17">
        <v>3448410</v>
      </c>
      <c r="K67" s="67">
        <f t="shared" si="8"/>
        <v>99.01044249378698</v>
      </c>
      <c r="L67" s="17">
        <v>0</v>
      </c>
      <c r="M67" s="17">
        <v>300</v>
      </c>
      <c r="N67" s="68">
        <f t="shared" si="9"/>
        <v>0</v>
      </c>
      <c r="O67" s="46"/>
      <c r="P67" s="46"/>
    </row>
    <row r="68" spans="1:16" s="48" customFormat="1" ht="9.75" customHeight="1">
      <c r="A68" s="19" t="s">
        <v>72</v>
      </c>
      <c r="B68" s="14"/>
      <c r="C68" s="74" t="s">
        <v>73</v>
      </c>
      <c r="D68" s="74"/>
      <c r="E68" s="16"/>
      <c r="F68" s="11">
        <f t="shared" si="0"/>
        <v>0</v>
      </c>
      <c r="G68" s="11">
        <f t="shared" si="0"/>
        <v>0</v>
      </c>
      <c r="H68" s="64">
        <f t="shared" si="1"/>
        <v>0</v>
      </c>
      <c r="I68" s="17">
        <v>0</v>
      </c>
      <c r="J68" s="17">
        <v>0</v>
      </c>
      <c r="K68" s="67">
        <f t="shared" si="8"/>
        <v>0</v>
      </c>
      <c r="L68" s="17">
        <v>0</v>
      </c>
      <c r="M68" s="17">
        <v>0</v>
      </c>
      <c r="N68" s="68">
        <f t="shared" si="9"/>
        <v>0</v>
      </c>
      <c r="O68" s="46"/>
      <c r="P68" s="46"/>
    </row>
    <row r="69" spans="1:16" s="48" customFormat="1" ht="9.75" customHeight="1">
      <c r="A69" s="19" t="s">
        <v>74</v>
      </c>
      <c r="B69" s="14"/>
      <c r="C69" s="74" t="s">
        <v>75</v>
      </c>
      <c r="D69" s="74"/>
      <c r="E69" s="16"/>
      <c r="F69" s="11">
        <f t="shared" si="0"/>
        <v>0</v>
      </c>
      <c r="G69" s="11">
        <f t="shared" si="0"/>
        <v>0</v>
      </c>
      <c r="H69" s="64">
        <f t="shared" si="1"/>
        <v>0</v>
      </c>
      <c r="I69" s="17">
        <v>0</v>
      </c>
      <c r="J69" s="17">
        <v>0</v>
      </c>
      <c r="K69" s="67">
        <f t="shared" si="8"/>
        <v>0</v>
      </c>
      <c r="L69" s="17">
        <v>0</v>
      </c>
      <c r="M69" s="17">
        <v>0</v>
      </c>
      <c r="N69" s="68">
        <f t="shared" si="9"/>
        <v>0</v>
      </c>
      <c r="O69" s="46"/>
      <c r="P69" s="46"/>
    </row>
    <row r="70" spans="1:16" s="48" customFormat="1" ht="9.75" customHeight="1">
      <c r="A70" s="19" t="s">
        <v>76</v>
      </c>
      <c r="B70" s="14"/>
      <c r="C70" s="74" t="s">
        <v>270</v>
      </c>
      <c r="D70" s="74"/>
      <c r="E70" s="16"/>
      <c r="F70" s="11">
        <f aca="true" t="shared" si="10" ref="F70:G87">SUM(I70,L70)</f>
        <v>0</v>
      </c>
      <c r="G70" s="11">
        <f t="shared" si="10"/>
        <v>0</v>
      </c>
      <c r="H70" s="64">
        <f t="shared" si="1"/>
        <v>0</v>
      </c>
      <c r="I70" s="17">
        <v>0</v>
      </c>
      <c r="J70" s="17">
        <v>0</v>
      </c>
      <c r="K70" s="67">
        <f t="shared" si="8"/>
        <v>0</v>
      </c>
      <c r="L70" s="17">
        <v>0</v>
      </c>
      <c r="M70" s="17">
        <v>0</v>
      </c>
      <c r="N70" s="68">
        <f t="shared" si="9"/>
        <v>0</v>
      </c>
      <c r="O70" s="46"/>
      <c r="P70" s="46"/>
    </row>
    <row r="71" spans="1:16" s="48" customFormat="1" ht="9.75" customHeight="1">
      <c r="A71" s="19" t="s">
        <v>77</v>
      </c>
      <c r="B71" s="14"/>
      <c r="C71" s="74" t="s">
        <v>271</v>
      </c>
      <c r="D71" s="74"/>
      <c r="E71" s="16"/>
      <c r="F71" s="11">
        <f t="shared" si="10"/>
        <v>0</v>
      </c>
      <c r="G71" s="11">
        <f t="shared" si="10"/>
        <v>0</v>
      </c>
      <c r="H71" s="64">
        <f aca="true" t="shared" si="11" ref="H71:H86">IF(G71=0,IF(F71=0,0,"*"),IF(F71&gt;=G71*10,"******",F71/G71*100))</f>
        <v>0</v>
      </c>
      <c r="I71" s="17">
        <v>0</v>
      </c>
      <c r="J71" s="17">
        <v>0</v>
      </c>
      <c r="K71" s="67">
        <f t="shared" si="8"/>
        <v>0</v>
      </c>
      <c r="L71" s="17">
        <v>0</v>
      </c>
      <c r="M71" s="17">
        <v>0</v>
      </c>
      <c r="N71" s="68">
        <f t="shared" si="9"/>
        <v>0</v>
      </c>
      <c r="O71" s="46"/>
      <c r="P71" s="46"/>
    </row>
    <row r="72" spans="1:16" s="48" customFormat="1" ht="9.75" customHeight="1">
      <c r="A72" s="19" t="s">
        <v>78</v>
      </c>
      <c r="B72" s="14"/>
      <c r="C72" s="74" t="s">
        <v>79</v>
      </c>
      <c r="D72" s="74"/>
      <c r="E72" s="16"/>
      <c r="F72" s="11">
        <f t="shared" si="10"/>
        <v>0</v>
      </c>
      <c r="G72" s="11">
        <f t="shared" si="10"/>
        <v>0</v>
      </c>
      <c r="H72" s="64">
        <f t="shared" si="11"/>
        <v>0</v>
      </c>
      <c r="I72" s="17">
        <v>0</v>
      </c>
      <c r="J72" s="17">
        <v>0</v>
      </c>
      <c r="K72" s="67">
        <f t="shared" si="8"/>
        <v>0</v>
      </c>
      <c r="L72" s="17">
        <v>0</v>
      </c>
      <c r="M72" s="17">
        <v>0</v>
      </c>
      <c r="N72" s="68">
        <f t="shared" si="9"/>
        <v>0</v>
      </c>
      <c r="O72" s="46"/>
      <c r="P72" s="46"/>
    </row>
    <row r="73" spans="1:16" s="48" customFormat="1" ht="9.75" customHeight="1">
      <c r="A73" s="13" t="s">
        <v>80</v>
      </c>
      <c r="B73" s="74" t="s">
        <v>81</v>
      </c>
      <c r="C73" s="74"/>
      <c r="D73" s="77"/>
      <c r="E73" s="16"/>
      <c r="F73" s="11">
        <f t="shared" si="10"/>
        <v>8</v>
      </c>
      <c r="G73" s="11">
        <f t="shared" si="10"/>
        <v>535</v>
      </c>
      <c r="H73" s="64">
        <f t="shared" si="11"/>
        <v>1.4953271028037385</v>
      </c>
      <c r="I73" s="17">
        <v>8</v>
      </c>
      <c r="J73" s="17">
        <v>535</v>
      </c>
      <c r="K73" s="67">
        <f t="shared" si="8"/>
        <v>1.4953271028037385</v>
      </c>
      <c r="L73" s="17">
        <v>0</v>
      </c>
      <c r="M73" s="17">
        <v>0</v>
      </c>
      <c r="N73" s="68">
        <f t="shared" si="9"/>
        <v>0</v>
      </c>
      <c r="O73" s="46"/>
      <c r="P73" s="46"/>
    </row>
    <row r="74" spans="1:16" s="48" customFormat="1" ht="9.75" customHeight="1">
      <c r="A74" s="13" t="s">
        <v>82</v>
      </c>
      <c r="B74" s="74" t="s">
        <v>83</v>
      </c>
      <c r="C74" s="74"/>
      <c r="D74" s="77"/>
      <c r="E74" s="16"/>
      <c r="F74" s="11">
        <f t="shared" si="10"/>
        <v>0</v>
      </c>
      <c r="G74" s="11">
        <f t="shared" si="10"/>
        <v>0</v>
      </c>
      <c r="H74" s="64">
        <f t="shared" si="11"/>
        <v>0</v>
      </c>
      <c r="I74" s="17">
        <v>0</v>
      </c>
      <c r="J74" s="17">
        <v>0</v>
      </c>
      <c r="K74" s="67">
        <f t="shared" si="8"/>
        <v>0</v>
      </c>
      <c r="L74" s="17">
        <v>0</v>
      </c>
      <c r="M74" s="17">
        <v>0</v>
      </c>
      <c r="N74" s="68">
        <f t="shared" si="9"/>
        <v>0</v>
      </c>
      <c r="O74" s="46"/>
      <c r="P74" s="46"/>
    </row>
    <row r="75" spans="1:16" s="48" customFormat="1" ht="9.75" customHeight="1">
      <c r="A75" s="13" t="s">
        <v>84</v>
      </c>
      <c r="B75" s="74" t="s">
        <v>85</v>
      </c>
      <c r="C75" s="74"/>
      <c r="D75" s="77"/>
      <c r="E75" s="16"/>
      <c r="F75" s="11">
        <f t="shared" si="10"/>
        <v>66874</v>
      </c>
      <c r="G75" s="11">
        <f t="shared" si="10"/>
        <v>62753</v>
      </c>
      <c r="H75" s="64">
        <f t="shared" si="11"/>
        <v>106.56701671633229</v>
      </c>
      <c r="I75" s="17">
        <v>56402</v>
      </c>
      <c r="J75" s="17">
        <v>56908</v>
      </c>
      <c r="K75" s="67">
        <f t="shared" si="8"/>
        <v>99.11084557531454</v>
      </c>
      <c r="L75" s="17">
        <v>10472</v>
      </c>
      <c r="M75" s="17">
        <v>5845</v>
      </c>
      <c r="N75" s="68">
        <f t="shared" si="9"/>
        <v>179.16167664670658</v>
      </c>
      <c r="O75" s="46"/>
      <c r="P75" s="46"/>
    </row>
    <row r="76" spans="1:16" s="48" customFormat="1" ht="9.75" customHeight="1">
      <c r="A76" s="19" t="s">
        <v>51</v>
      </c>
      <c r="B76" s="14"/>
      <c r="C76" s="74" t="s">
        <v>86</v>
      </c>
      <c r="D76" s="74"/>
      <c r="E76" s="16"/>
      <c r="F76" s="11">
        <f t="shared" si="10"/>
        <v>49605</v>
      </c>
      <c r="G76" s="11">
        <f t="shared" si="10"/>
        <v>50689</v>
      </c>
      <c r="H76" s="64">
        <f t="shared" si="11"/>
        <v>97.86146895776204</v>
      </c>
      <c r="I76" s="17">
        <v>47691</v>
      </c>
      <c r="J76" s="17">
        <v>46932</v>
      </c>
      <c r="K76" s="67">
        <f t="shared" si="8"/>
        <v>101.61723344413194</v>
      </c>
      <c r="L76" s="17">
        <v>1914</v>
      </c>
      <c r="M76" s="17">
        <v>3757</v>
      </c>
      <c r="N76" s="68">
        <f t="shared" si="9"/>
        <v>50.94490284801704</v>
      </c>
      <c r="O76" s="46"/>
      <c r="P76" s="46"/>
    </row>
    <row r="77" spans="1:16" s="48" customFormat="1" ht="9.75" customHeight="1">
      <c r="A77" s="19" t="s">
        <v>87</v>
      </c>
      <c r="B77" s="14"/>
      <c r="C77" s="74" t="s">
        <v>88</v>
      </c>
      <c r="D77" s="74"/>
      <c r="E77" s="16"/>
      <c r="F77" s="11">
        <f t="shared" si="10"/>
        <v>17269</v>
      </c>
      <c r="G77" s="11">
        <f t="shared" si="10"/>
        <v>12064</v>
      </c>
      <c r="H77" s="64">
        <f t="shared" si="11"/>
        <v>143.14489389920425</v>
      </c>
      <c r="I77" s="17">
        <v>8711</v>
      </c>
      <c r="J77" s="17">
        <v>9976</v>
      </c>
      <c r="K77" s="67">
        <f t="shared" si="8"/>
        <v>87.3195669607057</v>
      </c>
      <c r="L77" s="17">
        <v>8558</v>
      </c>
      <c r="M77" s="17">
        <v>2088</v>
      </c>
      <c r="N77" s="68">
        <f t="shared" si="9"/>
        <v>409.86590038314176</v>
      </c>
      <c r="O77" s="46"/>
      <c r="P77" s="46"/>
    </row>
    <row r="78" spans="1:16" s="48" customFormat="1" ht="9.75" customHeight="1">
      <c r="A78" s="13" t="s">
        <v>87</v>
      </c>
      <c r="B78" s="74" t="s">
        <v>89</v>
      </c>
      <c r="C78" s="74"/>
      <c r="D78" s="77"/>
      <c r="E78" s="16"/>
      <c r="F78" s="11">
        <f t="shared" si="10"/>
        <v>2891</v>
      </c>
      <c r="G78" s="11">
        <f t="shared" si="10"/>
        <v>750</v>
      </c>
      <c r="H78" s="64">
        <f t="shared" si="11"/>
        <v>385.4666666666667</v>
      </c>
      <c r="I78" s="17">
        <v>881</v>
      </c>
      <c r="J78" s="17">
        <v>194</v>
      </c>
      <c r="K78" s="67">
        <f t="shared" si="8"/>
        <v>454.12371134020617</v>
      </c>
      <c r="L78" s="17">
        <v>2010</v>
      </c>
      <c r="M78" s="17">
        <v>556</v>
      </c>
      <c r="N78" s="68">
        <f t="shared" si="9"/>
        <v>361.5107913669065</v>
      </c>
      <c r="O78" s="46"/>
      <c r="P78" s="46"/>
    </row>
    <row r="79" spans="1:16" s="48" customFormat="1" ht="9.75" customHeight="1">
      <c r="A79" s="19" t="s">
        <v>82</v>
      </c>
      <c r="B79" s="14"/>
      <c r="C79" s="74" t="s">
        <v>272</v>
      </c>
      <c r="D79" s="74"/>
      <c r="E79" s="16"/>
      <c r="F79" s="11">
        <f t="shared" si="10"/>
        <v>0</v>
      </c>
      <c r="G79" s="11">
        <f t="shared" si="10"/>
        <v>0</v>
      </c>
      <c r="H79" s="64">
        <f t="shared" si="11"/>
        <v>0</v>
      </c>
      <c r="I79" s="17">
        <v>0</v>
      </c>
      <c r="J79" s="17">
        <v>0</v>
      </c>
      <c r="K79" s="67">
        <f t="shared" si="8"/>
        <v>0</v>
      </c>
      <c r="L79" s="17">
        <v>0</v>
      </c>
      <c r="M79" s="17">
        <v>0</v>
      </c>
      <c r="N79" s="68">
        <f t="shared" si="9"/>
        <v>0</v>
      </c>
      <c r="O79" s="46"/>
      <c r="P79" s="46"/>
    </row>
    <row r="80" spans="1:16" s="48" customFormat="1" ht="9.75" customHeight="1">
      <c r="A80" s="19" t="s">
        <v>84</v>
      </c>
      <c r="B80" s="14"/>
      <c r="C80" s="74" t="s">
        <v>273</v>
      </c>
      <c r="D80" s="74"/>
      <c r="E80" s="16"/>
      <c r="F80" s="11">
        <f t="shared" si="10"/>
        <v>881</v>
      </c>
      <c r="G80" s="11">
        <f t="shared" si="10"/>
        <v>194</v>
      </c>
      <c r="H80" s="64">
        <f t="shared" si="11"/>
        <v>454.12371134020617</v>
      </c>
      <c r="I80" s="17">
        <v>881</v>
      </c>
      <c r="J80" s="17">
        <v>194</v>
      </c>
      <c r="K80" s="67">
        <f t="shared" si="8"/>
        <v>454.12371134020617</v>
      </c>
      <c r="L80" s="17">
        <v>0</v>
      </c>
      <c r="M80" s="17">
        <v>0</v>
      </c>
      <c r="N80" s="68">
        <f t="shared" si="9"/>
        <v>0</v>
      </c>
      <c r="O80" s="46"/>
      <c r="P80" s="46"/>
    </row>
    <row r="81" spans="1:16" s="48" customFormat="1" ht="9.75" customHeight="1">
      <c r="A81" s="19" t="s">
        <v>90</v>
      </c>
      <c r="B81" s="14"/>
      <c r="C81" s="74" t="s">
        <v>91</v>
      </c>
      <c r="D81" s="74"/>
      <c r="E81" s="16"/>
      <c r="F81" s="11">
        <f t="shared" si="10"/>
        <v>0</v>
      </c>
      <c r="G81" s="11">
        <f t="shared" si="10"/>
        <v>0</v>
      </c>
      <c r="H81" s="64">
        <f t="shared" si="11"/>
        <v>0</v>
      </c>
      <c r="I81" s="17">
        <v>0</v>
      </c>
      <c r="J81" s="17">
        <v>0</v>
      </c>
      <c r="K81" s="67">
        <f t="shared" si="8"/>
        <v>0</v>
      </c>
      <c r="L81" s="17">
        <v>0</v>
      </c>
      <c r="M81" s="17">
        <v>0</v>
      </c>
      <c r="N81" s="68">
        <f t="shared" si="9"/>
        <v>0</v>
      </c>
      <c r="O81" s="46"/>
      <c r="P81" s="46"/>
    </row>
    <row r="82" spans="1:16" s="48" customFormat="1" ht="9.75" customHeight="1">
      <c r="A82" s="19" t="s">
        <v>92</v>
      </c>
      <c r="B82" s="14"/>
      <c r="C82" s="74" t="s">
        <v>93</v>
      </c>
      <c r="D82" s="74"/>
      <c r="E82" s="16"/>
      <c r="F82" s="11">
        <f t="shared" si="10"/>
        <v>2010</v>
      </c>
      <c r="G82" s="11">
        <f t="shared" si="10"/>
        <v>556</v>
      </c>
      <c r="H82" s="64">
        <f t="shared" si="11"/>
        <v>361.5107913669065</v>
      </c>
      <c r="I82" s="17">
        <v>0</v>
      </c>
      <c r="J82" s="17">
        <v>0</v>
      </c>
      <c r="K82" s="67">
        <f t="shared" si="8"/>
        <v>0</v>
      </c>
      <c r="L82" s="17">
        <v>2010</v>
      </c>
      <c r="M82" s="17">
        <v>556</v>
      </c>
      <c r="N82" s="68">
        <f t="shared" si="9"/>
        <v>361.5107913669065</v>
      </c>
      <c r="O82" s="46"/>
      <c r="P82" s="46"/>
    </row>
    <row r="83" spans="1:16" s="48" customFormat="1" ht="9.75" customHeight="1">
      <c r="A83" s="13" t="s">
        <v>94</v>
      </c>
      <c r="B83" s="74" t="s">
        <v>95</v>
      </c>
      <c r="C83" s="74"/>
      <c r="D83" s="77"/>
      <c r="E83" s="16"/>
      <c r="F83" s="11">
        <f t="shared" si="10"/>
        <v>1691</v>
      </c>
      <c r="G83" s="11">
        <f t="shared" si="10"/>
        <v>1551</v>
      </c>
      <c r="H83" s="64">
        <f t="shared" si="11"/>
        <v>109.02643455834946</v>
      </c>
      <c r="I83" s="17">
        <v>1604</v>
      </c>
      <c r="J83" s="17">
        <v>842</v>
      </c>
      <c r="K83" s="67">
        <f t="shared" si="8"/>
        <v>190.49881235154393</v>
      </c>
      <c r="L83" s="17">
        <v>87</v>
      </c>
      <c r="M83" s="17">
        <v>709</v>
      </c>
      <c r="N83" s="68">
        <f t="shared" si="9"/>
        <v>12.270803949224259</v>
      </c>
      <c r="O83" s="46"/>
      <c r="P83" s="46"/>
    </row>
    <row r="84" spans="1:16" s="48" customFormat="1" ht="9.75" customHeight="1">
      <c r="A84" s="13" t="s">
        <v>96</v>
      </c>
      <c r="B84" s="74" t="s">
        <v>97</v>
      </c>
      <c r="C84" s="74"/>
      <c r="D84" s="77"/>
      <c r="E84" s="16"/>
      <c r="F84" s="11">
        <f t="shared" si="10"/>
        <v>10584</v>
      </c>
      <c r="G84" s="11">
        <f t="shared" si="10"/>
        <v>13303</v>
      </c>
      <c r="H84" s="64">
        <f t="shared" si="11"/>
        <v>79.56100127790724</v>
      </c>
      <c r="I84" s="17">
        <v>101</v>
      </c>
      <c r="J84" s="17">
        <v>34</v>
      </c>
      <c r="K84" s="67">
        <f t="shared" si="8"/>
        <v>297.05882352941177</v>
      </c>
      <c r="L84" s="17">
        <v>10483</v>
      </c>
      <c r="M84" s="17">
        <v>13269</v>
      </c>
      <c r="N84" s="68">
        <f t="shared" si="9"/>
        <v>79.0036928178461</v>
      </c>
      <c r="O84" s="46"/>
      <c r="P84" s="46"/>
    </row>
    <row r="85" spans="1:16" s="48" customFormat="1" ht="9.75" customHeight="1">
      <c r="A85" s="13" t="s">
        <v>98</v>
      </c>
      <c r="B85" s="74" t="s">
        <v>99</v>
      </c>
      <c r="C85" s="74"/>
      <c r="D85" s="77"/>
      <c r="E85" s="16"/>
      <c r="F85" s="11">
        <f t="shared" si="10"/>
        <v>1357</v>
      </c>
      <c r="G85" s="11">
        <f t="shared" si="10"/>
        <v>0</v>
      </c>
      <c r="H85" s="64" t="str">
        <f t="shared" si="11"/>
        <v>*</v>
      </c>
      <c r="I85" s="17">
        <v>0</v>
      </c>
      <c r="J85" s="17">
        <v>0</v>
      </c>
      <c r="K85" s="67">
        <f t="shared" si="8"/>
        <v>0</v>
      </c>
      <c r="L85" s="17">
        <v>1357</v>
      </c>
      <c r="M85" s="17">
        <v>0</v>
      </c>
      <c r="N85" s="68" t="str">
        <f t="shared" si="9"/>
        <v>*</v>
      </c>
      <c r="O85" s="46"/>
      <c r="P85" s="46"/>
    </row>
    <row r="86" spans="1:16" s="48" customFormat="1" ht="9.75" customHeight="1">
      <c r="A86" s="13" t="s">
        <v>100</v>
      </c>
      <c r="B86" s="74" t="s">
        <v>101</v>
      </c>
      <c r="C86" s="74"/>
      <c r="D86" s="77"/>
      <c r="E86" s="16"/>
      <c r="F86" s="11">
        <f t="shared" si="10"/>
        <v>24134</v>
      </c>
      <c r="G86" s="11">
        <f>SUM(J86,M86)</f>
        <v>14852</v>
      </c>
      <c r="H86" s="64">
        <f t="shared" si="11"/>
        <v>162.4966334500404</v>
      </c>
      <c r="I86" s="17">
        <v>76</v>
      </c>
      <c r="J86" s="17">
        <v>0</v>
      </c>
      <c r="K86" s="67" t="str">
        <f t="shared" si="8"/>
        <v>*</v>
      </c>
      <c r="L86" s="17">
        <v>24058</v>
      </c>
      <c r="M86" s="17">
        <v>14852</v>
      </c>
      <c r="N86" s="68">
        <f t="shared" si="9"/>
        <v>161.984917856181</v>
      </c>
      <c r="O86" s="46"/>
      <c r="P86" s="46"/>
    </row>
    <row r="87" spans="1:16" s="48" customFormat="1" ht="9.75" customHeight="1">
      <c r="A87" s="22" t="s">
        <v>102</v>
      </c>
      <c r="B87" s="82" t="s">
        <v>103</v>
      </c>
      <c r="C87" s="82"/>
      <c r="D87" s="83"/>
      <c r="E87" s="23"/>
      <c r="F87" s="33">
        <f t="shared" si="10"/>
        <v>3</v>
      </c>
      <c r="G87" s="33">
        <f t="shared" si="10"/>
        <v>0</v>
      </c>
      <c r="H87" s="69" t="str">
        <f>IF(G87=0,IF(F87=0,0,"*"),IF(F87&gt;=G87*10,"******",F87/G87*100))</f>
        <v>*</v>
      </c>
      <c r="I87" s="24">
        <v>3</v>
      </c>
      <c r="J87" s="24">
        <v>0</v>
      </c>
      <c r="K87" s="70" t="str">
        <f>IF(J87=0,IF(I87=0,0,"*"),IF(I87&gt;=J87*10,"******",I87/J87*100))</f>
        <v>*</v>
      </c>
      <c r="L87" s="24">
        <v>0</v>
      </c>
      <c r="M87" s="24">
        <v>0</v>
      </c>
      <c r="N87" s="71">
        <f>IF(M87=0,IF(L87=0,0,"*"),IF(L87&gt;=M87*10,"******",L87/M87*100))</f>
        <v>0</v>
      </c>
      <c r="O87" s="46"/>
      <c r="P87" s="46"/>
    </row>
    <row r="88" spans="1:16" s="48" customFormat="1" ht="11.2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96" t="s">
        <v>274</v>
      </c>
      <c r="M88" s="96"/>
      <c r="N88" s="96"/>
      <c r="O88" s="46"/>
      <c r="P88" s="46"/>
    </row>
    <row r="89" spans="1:16" s="48" customFormat="1" ht="11.2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96"/>
      <c r="M89" s="96"/>
      <c r="N89" s="96"/>
      <c r="O89" s="46"/>
      <c r="P89" s="46"/>
    </row>
    <row r="90" spans="1:16" s="48" customFormat="1" ht="23.25" customHeight="1">
      <c r="A90" s="87"/>
      <c r="B90" s="87"/>
      <c r="C90" s="87"/>
      <c r="D90" s="87"/>
      <c r="E90" s="88"/>
      <c r="F90" s="91" t="s">
        <v>285</v>
      </c>
      <c r="G90" s="91"/>
      <c r="H90" s="91"/>
      <c r="I90" s="91" t="s">
        <v>286</v>
      </c>
      <c r="J90" s="91"/>
      <c r="K90" s="91"/>
      <c r="L90" s="91" t="s">
        <v>287</v>
      </c>
      <c r="M90" s="91"/>
      <c r="N90" s="92"/>
      <c r="O90" s="46"/>
      <c r="P90" s="46"/>
    </row>
    <row r="91" spans="1:16" s="48" customFormat="1" ht="23.25" customHeight="1">
      <c r="A91" s="89"/>
      <c r="B91" s="89"/>
      <c r="C91" s="89"/>
      <c r="D91" s="89"/>
      <c r="E91" s="98"/>
      <c r="F91" s="2" t="s">
        <v>295</v>
      </c>
      <c r="G91" s="2" t="s">
        <v>291</v>
      </c>
      <c r="H91" s="4" t="s">
        <v>229</v>
      </c>
      <c r="I91" s="2" t="s">
        <v>295</v>
      </c>
      <c r="J91" s="2" t="s">
        <v>291</v>
      </c>
      <c r="K91" s="4" t="s">
        <v>229</v>
      </c>
      <c r="L91" s="2" t="s">
        <v>295</v>
      </c>
      <c r="M91" s="2" t="s">
        <v>291</v>
      </c>
      <c r="N91" s="5" t="s">
        <v>229</v>
      </c>
      <c r="O91" s="46"/>
      <c r="P91" s="46"/>
    </row>
    <row r="92" spans="1:16" s="44" customFormat="1" ht="9.75" customHeight="1">
      <c r="A92" s="20"/>
      <c r="B92" s="80" t="s">
        <v>275</v>
      </c>
      <c r="C92" s="80"/>
      <c r="D92" s="25"/>
      <c r="E92" s="26"/>
      <c r="F92" s="27">
        <f aca="true" t="shared" si="12" ref="F92:G155">SUM(I92,L92)</f>
        <v>69392</v>
      </c>
      <c r="G92" s="27">
        <f t="shared" si="12"/>
        <v>49103</v>
      </c>
      <c r="H92" s="64">
        <f>IF(G92=0,IF(F92=0,0,"*"),IF(F92&gt;=G92*10,"******",F92/G92*100))</f>
        <v>141.31926766185364</v>
      </c>
      <c r="I92" s="27">
        <f>SUM(I93:I97,I101,I107:I109,I113:I115,I126:I127)</f>
        <v>40797</v>
      </c>
      <c r="J92" s="27">
        <f>SUM(J93:J97,J101,J107:J109,J113:J115,J126:J127)</f>
        <v>34845</v>
      </c>
      <c r="K92" s="65">
        <f>IF(J92=0,IF(I92=0,0,"*"),IF(I92&gt;=J92*10,"******",I92/J92*100))</f>
        <v>117.08136030994403</v>
      </c>
      <c r="L92" s="27">
        <f>SUM(L93:L97,L101,L107:L109,L113:L115,L126:L127)</f>
        <v>28595</v>
      </c>
      <c r="M92" s="27">
        <f>SUM(M93:M97,M101,M107:M109,M113:M115,M126:M127)</f>
        <v>14258</v>
      </c>
      <c r="N92" s="63">
        <f>IF(M92=0,IF(L92=0,0,"*"),IF(L92&gt;=M92*10,"******",L92/M92*100))</f>
        <v>200.5540749053163</v>
      </c>
      <c r="O92" s="43"/>
      <c r="P92" s="43"/>
    </row>
    <row r="93" spans="1:16" s="48" customFormat="1" ht="9.75" customHeight="1">
      <c r="A93" s="13" t="s">
        <v>104</v>
      </c>
      <c r="B93" s="74" t="s">
        <v>105</v>
      </c>
      <c r="C93" s="74"/>
      <c r="D93" s="75"/>
      <c r="E93" s="16"/>
      <c r="F93" s="11">
        <f t="shared" si="12"/>
        <v>0</v>
      </c>
      <c r="G93" s="11">
        <f t="shared" si="12"/>
        <v>21</v>
      </c>
      <c r="H93" s="64">
        <f>IF(G93=0,IF(F93=0,0,"*"),IF(F93&gt;=G93*10,"******",F93/G93*100))</f>
        <v>0</v>
      </c>
      <c r="I93" s="17">
        <v>0</v>
      </c>
      <c r="J93" s="17">
        <v>0</v>
      </c>
      <c r="K93" s="67">
        <f>IF(J93=0,IF(I93=0,0,"*"),IF(I93&gt;=J93*10,"******",I93/J93*100))</f>
        <v>0</v>
      </c>
      <c r="L93" s="17">
        <v>0</v>
      </c>
      <c r="M93" s="17">
        <v>21</v>
      </c>
      <c r="N93" s="68">
        <f>IF(M93=0,IF(L93=0,0,"*"),IF(L93&gt;=M93*10,"******",L93/M93*100))</f>
        <v>0</v>
      </c>
      <c r="O93" s="46"/>
      <c r="P93" s="46"/>
    </row>
    <row r="94" spans="1:16" s="48" customFormat="1" ht="9.75" customHeight="1">
      <c r="A94" s="13" t="s">
        <v>106</v>
      </c>
      <c r="B94" s="74" t="s">
        <v>107</v>
      </c>
      <c r="C94" s="74"/>
      <c r="D94" s="75"/>
      <c r="E94" s="16"/>
      <c r="F94" s="11">
        <f t="shared" si="12"/>
        <v>0</v>
      </c>
      <c r="G94" s="11">
        <f t="shared" si="12"/>
        <v>22</v>
      </c>
      <c r="H94" s="64">
        <f aca="true" t="shared" si="13" ref="H94:H157">IF(G94=0,IF(F94=0,0,"*"),IF(F94&gt;=G94*10,"******",F94/G94*100))</f>
        <v>0</v>
      </c>
      <c r="I94" s="17">
        <v>0</v>
      </c>
      <c r="J94" s="17">
        <v>0</v>
      </c>
      <c r="K94" s="67">
        <f aca="true" t="shared" si="14" ref="K94:K131">IF(J94=0,IF(I94=0,0,"*"),IF(I94&gt;=J94*10,"******",I94/J94*100))</f>
        <v>0</v>
      </c>
      <c r="L94" s="17">
        <v>0</v>
      </c>
      <c r="M94" s="17">
        <v>22</v>
      </c>
      <c r="N94" s="68">
        <f aca="true" t="shared" si="15" ref="N94:N131">IF(M94=0,IF(L94=0,0,"*"),IF(L94&gt;=M94*10,"******",L94/M94*100))</f>
        <v>0</v>
      </c>
      <c r="O94" s="46"/>
      <c r="P94" s="46"/>
    </row>
    <row r="95" spans="1:16" s="48" customFormat="1" ht="9.75" customHeight="1">
      <c r="A95" s="13" t="s">
        <v>108</v>
      </c>
      <c r="B95" s="74" t="s">
        <v>109</v>
      </c>
      <c r="C95" s="74"/>
      <c r="D95" s="75"/>
      <c r="E95" s="16"/>
      <c r="F95" s="11">
        <f t="shared" si="12"/>
        <v>0</v>
      </c>
      <c r="G95" s="11">
        <f t="shared" si="12"/>
        <v>271</v>
      </c>
      <c r="H95" s="64">
        <f t="shared" si="13"/>
        <v>0</v>
      </c>
      <c r="I95" s="17">
        <v>0</v>
      </c>
      <c r="J95" s="17">
        <v>71</v>
      </c>
      <c r="K95" s="67">
        <f t="shared" si="14"/>
        <v>0</v>
      </c>
      <c r="L95" s="17">
        <v>0</v>
      </c>
      <c r="M95" s="17">
        <v>200</v>
      </c>
      <c r="N95" s="68">
        <f t="shared" si="15"/>
        <v>0</v>
      </c>
      <c r="O95" s="46"/>
      <c r="P95" s="46"/>
    </row>
    <row r="96" spans="1:16" s="48" customFormat="1" ht="9.75" customHeight="1">
      <c r="A96" s="13" t="s">
        <v>110</v>
      </c>
      <c r="B96" s="74" t="s">
        <v>111</v>
      </c>
      <c r="C96" s="74"/>
      <c r="D96" s="75"/>
      <c r="E96" s="16"/>
      <c r="F96" s="11">
        <f t="shared" si="12"/>
        <v>15</v>
      </c>
      <c r="G96" s="11">
        <f t="shared" si="12"/>
        <v>463</v>
      </c>
      <c r="H96" s="64">
        <f t="shared" si="13"/>
        <v>3.2397408207343417</v>
      </c>
      <c r="I96" s="17">
        <v>0</v>
      </c>
      <c r="J96" s="17">
        <v>0</v>
      </c>
      <c r="K96" s="67">
        <f t="shared" si="14"/>
        <v>0</v>
      </c>
      <c r="L96" s="17">
        <v>15</v>
      </c>
      <c r="M96" s="17">
        <v>463</v>
      </c>
      <c r="N96" s="68">
        <f t="shared" si="15"/>
        <v>3.2397408207343417</v>
      </c>
      <c r="O96" s="46"/>
      <c r="P96" s="46"/>
    </row>
    <row r="97" spans="1:16" s="48" customFormat="1" ht="9.75" customHeight="1">
      <c r="A97" s="13" t="s">
        <v>112</v>
      </c>
      <c r="B97" s="74" t="s">
        <v>113</v>
      </c>
      <c r="C97" s="74"/>
      <c r="D97" s="75"/>
      <c r="E97" s="16"/>
      <c r="F97" s="11">
        <f t="shared" si="12"/>
        <v>0</v>
      </c>
      <c r="G97" s="11">
        <f t="shared" si="12"/>
        <v>0</v>
      </c>
      <c r="H97" s="64">
        <f t="shared" si="13"/>
        <v>0</v>
      </c>
      <c r="I97" s="17">
        <v>0</v>
      </c>
      <c r="J97" s="17">
        <v>0</v>
      </c>
      <c r="K97" s="67">
        <f t="shared" si="14"/>
        <v>0</v>
      </c>
      <c r="L97" s="17">
        <v>0</v>
      </c>
      <c r="M97" s="17">
        <v>0</v>
      </c>
      <c r="N97" s="68">
        <f t="shared" si="15"/>
        <v>0</v>
      </c>
      <c r="O97" s="46"/>
      <c r="P97" s="46"/>
    </row>
    <row r="98" spans="1:16" s="48" customFormat="1" ht="9.75" customHeight="1">
      <c r="A98" s="19" t="s">
        <v>112</v>
      </c>
      <c r="B98" s="14"/>
      <c r="C98" s="74" t="s">
        <v>114</v>
      </c>
      <c r="D98" s="74"/>
      <c r="E98" s="16"/>
      <c r="F98" s="11">
        <f t="shared" si="12"/>
        <v>0</v>
      </c>
      <c r="G98" s="11">
        <f t="shared" si="12"/>
        <v>0</v>
      </c>
      <c r="H98" s="64">
        <f t="shared" si="13"/>
        <v>0</v>
      </c>
      <c r="I98" s="17">
        <v>0</v>
      </c>
      <c r="J98" s="17">
        <v>0</v>
      </c>
      <c r="K98" s="67">
        <f t="shared" si="14"/>
        <v>0</v>
      </c>
      <c r="L98" s="17">
        <v>0</v>
      </c>
      <c r="M98" s="17">
        <v>0</v>
      </c>
      <c r="N98" s="68">
        <f t="shared" si="15"/>
        <v>0</v>
      </c>
      <c r="O98" s="46"/>
      <c r="P98" s="46"/>
    </row>
    <row r="99" spans="1:16" s="48" customFormat="1" ht="9.75" customHeight="1">
      <c r="A99" s="19" t="s">
        <v>115</v>
      </c>
      <c r="B99" s="14"/>
      <c r="C99" s="93" t="s">
        <v>116</v>
      </c>
      <c r="D99" s="93"/>
      <c r="E99" s="16"/>
      <c r="F99" s="11">
        <f t="shared" si="12"/>
        <v>0</v>
      </c>
      <c r="G99" s="11">
        <f t="shared" si="12"/>
        <v>0</v>
      </c>
      <c r="H99" s="64">
        <f t="shared" si="13"/>
        <v>0</v>
      </c>
      <c r="I99" s="17">
        <v>0</v>
      </c>
      <c r="J99" s="17">
        <v>0</v>
      </c>
      <c r="K99" s="67">
        <f t="shared" si="14"/>
        <v>0</v>
      </c>
      <c r="L99" s="17">
        <v>0</v>
      </c>
      <c r="M99" s="17">
        <v>0</v>
      </c>
      <c r="N99" s="68">
        <f t="shared" si="15"/>
        <v>0</v>
      </c>
      <c r="O99" s="46"/>
      <c r="P99" s="46"/>
    </row>
    <row r="100" spans="1:16" s="48" customFormat="1" ht="9.75" customHeight="1">
      <c r="A100" s="19" t="s">
        <v>117</v>
      </c>
      <c r="B100" s="14"/>
      <c r="C100" s="74" t="s">
        <v>118</v>
      </c>
      <c r="D100" s="74"/>
      <c r="E100" s="16"/>
      <c r="F100" s="11">
        <f t="shared" si="12"/>
        <v>0</v>
      </c>
      <c r="G100" s="11">
        <f t="shared" si="12"/>
        <v>0</v>
      </c>
      <c r="H100" s="64">
        <f t="shared" si="13"/>
        <v>0</v>
      </c>
      <c r="I100" s="17">
        <v>0</v>
      </c>
      <c r="J100" s="17">
        <v>0</v>
      </c>
      <c r="K100" s="67">
        <f t="shared" si="14"/>
        <v>0</v>
      </c>
      <c r="L100" s="17">
        <v>0</v>
      </c>
      <c r="M100" s="17">
        <v>0</v>
      </c>
      <c r="N100" s="68">
        <f t="shared" si="15"/>
        <v>0</v>
      </c>
      <c r="O100" s="46"/>
      <c r="P100" s="46"/>
    </row>
    <row r="101" spans="1:16" s="48" customFormat="1" ht="9.75" customHeight="1">
      <c r="A101" s="13" t="s">
        <v>119</v>
      </c>
      <c r="B101" s="74" t="s">
        <v>120</v>
      </c>
      <c r="C101" s="74"/>
      <c r="D101" s="75"/>
      <c r="E101" s="16"/>
      <c r="F101" s="11">
        <f t="shared" si="12"/>
        <v>0</v>
      </c>
      <c r="G101" s="11">
        <f t="shared" si="12"/>
        <v>0</v>
      </c>
      <c r="H101" s="64">
        <f t="shared" si="13"/>
        <v>0</v>
      </c>
      <c r="I101" s="17">
        <v>0</v>
      </c>
      <c r="J101" s="17">
        <v>0</v>
      </c>
      <c r="K101" s="67">
        <f t="shared" si="14"/>
        <v>0</v>
      </c>
      <c r="L101" s="17">
        <v>0</v>
      </c>
      <c r="M101" s="17">
        <v>0</v>
      </c>
      <c r="N101" s="68">
        <f t="shared" si="15"/>
        <v>0</v>
      </c>
      <c r="O101" s="46"/>
      <c r="P101" s="46"/>
    </row>
    <row r="102" spans="1:16" s="48" customFormat="1" ht="9.75" customHeight="1">
      <c r="A102" s="19" t="s">
        <v>121</v>
      </c>
      <c r="B102" s="14"/>
      <c r="C102" s="74" t="s">
        <v>122</v>
      </c>
      <c r="D102" s="74"/>
      <c r="E102" s="16"/>
      <c r="F102" s="11">
        <f t="shared" si="12"/>
        <v>0</v>
      </c>
      <c r="G102" s="11">
        <f t="shared" si="12"/>
        <v>0</v>
      </c>
      <c r="H102" s="64">
        <f t="shared" si="13"/>
        <v>0</v>
      </c>
      <c r="I102" s="17">
        <v>0</v>
      </c>
      <c r="J102" s="17">
        <v>0</v>
      </c>
      <c r="K102" s="67">
        <f t="shared" si="14"/>
        <v>0</v>
      </c>
      <c r="L102" s="17">
        <v>0</v>
      </c>
      <c r="M102" s="17">
        <v>0</v>
      </c>
      <c r="N102" s="68">
        <f t="shared" si="15"/>
        <v>0</v>
      </c>
      <c r="O102" s="46"/>
      <c r="P102" s="46"/>
    </row>
    <row r="103" spans="1:16" s="48" customFormat="1" ht="9.75" customHeight="1">
      <c r="A103" s="19" t="s">
        <v>123</v>
      </c>
      <c r="B103" s="14"/>
      <c r="C103" s="74" t="s">
        <v>124</v>
      </c>
      <c r="D103" s="74"/>
      <c r="E103" s="16"/>
      <c r="F103" s="11">
        <f t="shared" si="12"/>
        <v>0</v>
      </c>
      <c r="G103" s="11">
        <f t="shared" si="12"/>
        <v>0</v>
      </c>
      <c r="H103" s="64">
        <f t="shared" si="13"/>
        <v>0</v>
      </c>
      <c r="I103" s="17">
        <v>0</v>
      </c>
      <c r="J103" s="17">
        <v>0</v>
      </c>
      <c r="K103" s="67">
        <f t="shared" si="14"/>
        <v>0</v>
      </c>
      <c r="L103" s="17">
        <v>0</v>
      </c>
      <c r="M103" s="17">
        <v>0</v>
      </c>
      <c r="N103" s="68">
        <f t="shared" si="15"/>
        <v>0</v>
      </c>
      <c r="O103" s="46"/>
      <c r="P103" s="46"/>
    </row>
    <row r="104" spans="1:16" s="48" customFormat="1" ht="9.75" customHeight="1">
      <c r="A104" s="19" t="s">
        <v>125</v>
      </c>
      <c r="B104" s="14"/>
      <c r="C104" s="74" t="s">
        <v>126</v>
      </c>
      <c r="D104" s="74"/>
      <c r="E104" s="16"/>
      <c r="F104" s="11">
        <f t="shared" si="12"/>
        <v>0</v>
      </c>
      <c r="G104" s="11">
        <f t="shared" si="12"/>
        <v>0</v>
      </c>
      <c r="H104" s="64">
        <f t="shared" si="13"/>
        <v>0</v>
      </c>
      <c r="I104" s="17">
        <v>0</v>
      </c>
      <c r="J104" s="17">
        <v>0</v>
      </c>
      <c r="K104" s="67">
        <f t="shared" si="14"/>
        <v>0</v>
      </c>
      <c r="L104" s="17">
        <v>0</v>
      </c>
      <c r="M104" s="17">
        <v>0</v>
      </c>
      <c r="N104" s="68">
        <f t="shared" si="15"/>
        <v>0</v>
      </c>
      <c r="O104" s="46"/>
      <c r="P104" s="46"/>
    </row>
    <row r="105" spans="1:16" s="48" customFormat="1" ht="9.75" customHeight="1">
      <c r="A105" s="19" t="s">
        <v>127</v>
      </c>
      <c r="B105" s="14"/>
      <c r="C105" s="74" t="s">
        <v>128</v>
      </c>
      <c r="D105" s="74"/>
      <c r="E105" s="16"/>
      <c r="F105" s="11">
        <f t="shared" si="12"/>
        <v>0</v>
      </c>
      <c r="G105" s="11">
        <f t="shared" si="12"/>
        <v>0</v>
      </c>
      <c r="H105" s="64">
        <f t="shared" si="13"/>
        <v>0</v>
      </c>
      <c r="I105" s="17">
        <v>0</v>
      </c>
      <c r="J105" s="17">
        <v>0</v>
      </c>
      <c r="K105" s="67">
        <f t="shared" si="14"/>
        <v>0</v>
      </c>
      <c r="L105" s="17">
        <v>0</v>
      </c>
      <c r="M105" s="17">
        <v>0</v>
      </c>
      <c r="N105" s="68">
        <f t="shared" si="15"/>
        <v>0</v>
      </c>
      <c r="O105" s="46"/>
      <c r="P105" s="46"/>
    </row>
    <row r="106" spans="1:16" s="48" customFormat="1" ht="9.75" customHeight="1">
      <c r="A106" s="19" t="s">
        <v>129</v>
      </c>
      <c r="B106" s="14"/>
      <c r="C106" s="74" t="s">
        <v>130</v>
      </c>
      <c r="D106" s="74"/>
      <c r="E106" s="16"/>
      <c r="F106" s="11">
        <f t="shared" si="12"/>
        <v>0</v>
      </c>
      <c r="G106" s="11">
        <f t="shared" si="12"/>
        <v>0</v>
      </c>
      <c r="H106" s="64">
        <f t="shared" si="13"/>
        <v>0</v>
      </c>
      <c r="I106" s="17">
        <v>0</v>
      </c>
      <c r="J106" s="17">
        <v>0</v>
      </c>
      <c r="K106" s="67">
        <f t="shared" si="14"/>
        <v>0</v>
      </c>
      <c r="L106" s="17">
        <v>0</v>
      </c>
      <c r="M106" s="17">
        <v>0</v>
      </c>
      <c r="N106" s="68">
        <f t="shared" si="15"/>
        <v>0</v>
      </c>
      <c r="O106" s="46"/>
      <c r="P106" s="46"/>
    </row>
    <row r="107" spans="1:16" s="48" customFormat="1" ht="9.75" customHeight="1">
      <c r="A107" s="13" t="s">
        <v>121</v>
      </c>
      <c r="B107" s="74" t="s">
        <v>131</v>
      </c>
      <c r="C107" s="74"/>
      <c r="D107" s="75"/>
      <c r="E107" s="16"/>
      <c r="F107" s="11">
        <f t="shared" si="12"/>
        <v>0</v>
      </c>
      <c r="G107" s="11">
        <f t="shared" si="12"/>
        <v>0</v>
      </c>
      <c r="H107" s="64">
        <f t="shared" si="13"/>
        <v>0</v>
      </c>
      <c r="I107" s="17">
        <v>0</v>
      </c>
      <c r="J107" s="17">
        <v>0</v>
      </c>
      <c r="K107" s="67">
        <f t="shared" si="14"/>
        <v>0</v>
      </c>
      <c r="L107" s="17">
        <v>0</v>
      </c>
      <c r="M107" s="17">
        <v>0</v>
      </c>
      <c r="N107" s="68">
        <f t="shared" si="15"/>
        <v>0</v>
      </c>
      <c r="O107" s="46"/>
      <c r="P107" s="46"/>
    </row>
    <row r="108" spans="1:16" s="48" customFormat="1" ht="9.75" customHeight="1">
      <c r="A108" s="13" t="s">
        <v>123</v>
      </c>
      <c r="B108" s="74" t="s">
        <v>132</v>
      </c>
      <c r="C108" s="74"/>
      <c r="D108" s="75"/>
      <c r="E108" s="16"/>
      <c r="F108" s="11">
        <f t="shared" si="12"/>
        <v>0</v>
      </c>
      <c r="G108" s="11">
        <f t="shared" si="12"/>
        <v>0</v>
      </c>
      <c r="H108" s="64">
        <f t="shared" si="13"/>
        <v>0</v>
      </c>
      <c r="I108" s="17">
        <v>0</v>
      </c>
      <c r="J108" s="17">
        <v>0</v>
      </c>
      <c r="K108" s="67">
        <f t="shared" si="14"/>
        <v>0</v>
      </c>
      <c r="L108" s="17">
        <v>0</v>
      </c>
      <c r="M108" s="17">
        <v>0</v>
      </c>
      <c r="N108" s="68">
        <f t="shared" si="15"/>
        <v>0</v>
      </c>
      <c r="O108" s="46"/>
      <c r="P108" s="46"/>
    </row>
    <row r="109" spans="1:16" s="48" customFormat="1" ht="9.75" customHeight="1">
      <c r="A109" s="13" t="s">
        <v>125</v>
      </c>
      <c r="B109" s="74" t="s">
        <v>133</v>
      </c>
      <c r="C109" s="74"/>
      <c r="D109" s="75"/>
      <c r="E109" s="16"/>
      <c r="F109" s="11">
        <f t="shared" si="12"/>
        <v>904</v>
      </c>
      <c r="G109" s="11">
        <f t="shared" si="12"/>
        <v>0</v>
      </c>
      <c r="H109" s="64" t="str">
        <f t="shared" si="13"/>
        <v>*</v>
      </c>
      <c r="I109" s="17">
        <v>0</v>
      </c>
      <c r="J109" s="17">
        <v>0</v>
      </c>
      <c r="K109" s="67">
        <f t="shared" si="14"/>
        <v>0</v>
      </c>
      <c r="L109" s="17">
        <v>904</v>
      </c>
      <c r="M109" s="17">
        <v>0</v>
      </c>
      <c r="N109" s="68" t="str">
        <f t="shared" si="15"/>
        <v>*</v>
      </c>
      <c r="O109" s="46"/>
      <c r="P109" s="46"/>
    </row>
    <row r="110" spans="1:16" s="48" customFormat="1" ht="9.75" customHeight="1">
      <c r="A110" s="19" t="s">
        <v>134</v>
      </c>
      <c r="B110" s="14"/>
      <c r="C110" s="74" t="s">
        <v>133</v>
      </c>
      <c r="D110" s="74"/>
      <c r="E110" s="16"/>
      <c r="F110" s="11">
        <f t="shared" si="12"/>
        <v>904</v>
      </c>
      <c r="G110" s="11">
        <f t="shared" si="12"/>
        <v>0</v>
      </c>
      <c r="H110" s="64" t="str">
        <f t="shared" si="13"/>
        <v>*</v>
      </c>
      <c r="I110" s="17">
        <v>0</v>
      </c>
      <c r="J110" s="17">
        <v>0</v>
      </c>
      <c r="K110" s="67">
        <f t="shared" si="14"/>
        <v>0</v>
      </c>
      <c r="L110" s="17">
        <v>904</v>
      </c>
      <c r="M110" s="17">
        <v>0</v>
      </c>
      <c r="N110" s="68" t="str">
        <f t="shared" si="15"/>
        <v>*</v>
      </c>
      <c r="O110" s="46"/>
      <c r="P110" s="46"/>
    </row>
    <row r="111" spans="1:16" s="48" customFormat="1" ht="9.75" customHeight="1">
      <c r="A111" s="19" t="s">
        <v>135</v>
      </c>
      <c r="B111" s="14"/>
      <c r="C111" s="76" t="s">
        <v>276</v>
      </c>
      <c r="D111" s="76"/>
      <c r="E111" s="16"/>
      <c r="F111" s="11">
        <f t="shared" si="12"/>
        <v>0</v>
      </c>
      <c r="G111" s="11">
        <f t="shared" si="12"/>
        <v>0</v>
      </c>
      <c r="H111" s="64">
        <f t="shared" si="13"/>
        <v>0</v>
      </c>
      <c r="I111" s="17">
        <v>0</v>
      </c>
      <c r="J111" s="17">
        <v>0</v>
      </c>
      <c r="K111" s="67">
        <f t="shared" si="14"/>
        <v>0</v>
      </c>
      <c r="L111" s="17">
        <v>0</v>
      </c>
      <c r="M111" s="17">
        <v>0</v>
      </c>
      <c r="N111" s="68">
        <f t="shared" si="15"/>
        <v>0</v>
      </c>
      <c r="O111" s="46"/>
      <c r="P111" s="46"/>
    </row>
    <row r="112" spans="1:16" s="48" customFormat="1" ht="9.75" customHeight="1">
      <c r="A112" s="19" t="s">
        <v>136</v>
      </c>
      <c r="B112" s="14"/>
      <c r="C112" s="74" t="s">
        <v>277</v>
      </c>
      <c r="D112" s="74"/>
      <c r="E112" s="16"/>
      <c r="F112" s="11">
        <f t="shared" si="12"/>
        <v>0</v>
      </c>
      <c r="G112" s="11">
        <f t="shared" si="12"/>
        <v>0</v>
      </c>
      <c r="H112" s="64">
        <f t="shared" si="13"/>
        <v>0</v>
      </c>
      <c r="I112" s="17">
        <v>0</v>
      </c>
      <c r="J112" s="17">
        <v>0</v>
      </c>
      <c r="K112" s="67">
        <f t="shared" si="14"/>
        <v>0</v>
      </c>
      <c r="L112" s="17">
        <v>0</v>
      </c>
      <c r="M112" s="17">
        <v>0</v>
      </c>
      <c r="N112" s="68">
        <f t="shared" si="15"/>
        <v>0</v>
      </c>
      <c r="O112" s="46"/>
      <c r="P112" s="46"/>
    </row>
    <row r="113" spans="1:16" s="48" customFormat="1" ht="9.75" customHeight="1">
      <c r="A113" s="13" t="s">
        <v>137</v>
      </c>
      <c r="B113" s="74" t="s">
        <v>138</v>
      </c>
      <c r="C113" s="74"/>
      <c r="D113" s="75"/>
      <c r="E113" s="16"/>
      <c r="F113" s="11">
        <f t="shared" si="12"/>
        <v>2180</v>
      </c>
      <c r="G113" s="11">
        <f t="shared" si="12"/>
        <v>0</v>
      </c>
      <c r="H113" s="64" t="str">
        <f t="shared" si="13"/>
        <v>*</v>
      </c>
      <c r="I113" s="17">
        <v>0</v>
      </c>
      <c r="J113" s="17">
        <v>0</v>
      </c>
      <c r="K113" s="67">
        <f t="shared" si="14"/>
        <v>0</v>
      </c>
      <c r="L113" s="17">
        <v>2180</v>
      </c>
      <c r="M113" s="17">
        <v>0</v>
      </c>
      <c r="N113" s="68" t="str">
        <f t="shared" si="15"/>
        <v>*</v>
      </c>
      <c r="O113" s="46"/>
      <c r="P113" s="46"/>
    </row>
    <row r="114" spans="1:16" s="48" customFormat="1" ht="9.75" customHeight="1">
      <c r="A114" s="13" t="s">
        <v>139</v>
      </c>
      <c r="B114" s="74" t="s">
        <v>140</v>
      </c>
      <c r="C114" s="74"/>
      <c r="D114" s="75"/>
      <c r="E114" s="16"/>
      <c r="F114" s="11">
        <f t="shared" si="12"/>
        <v>0</v>
      </c>
      <c r="G114" s="11">
        <f t="shared" si="12"/>
        <v>0</v>
      </c>
      <c r="H114" s="64">
        <f t="shared" si="13"/>
        <v>0</v>
      </c>
      <c r="I114" s="17">
        <v>0</v>
      </c>
      <c r="J114" s="17">
        <v>0</v>
      </c>
      <c r="K114" s="67">
        <f t="shared" si="14"/>
        <v>0</v>
      </c>
      <c r="L114" s="17">
        <v>0</v>
      </c>
      <c r="M114" s="17">
        <v>0</v>
      </c>
      <c r="N114" s="68">
        <f t="shared" si="15"/>
        <v>0</v>
      </c>
      <c r="O114" s="46"/>
      <c r="P114" s="46"/>
    </row>
    <row r="115" spans="1:16" s="48" customFormat="1" ht="9.75" customHeight="1">
      <c r="A115" s="13" t="s">
        <v>141</v>
      </c>
      <c r="B115" s="74" t="s">
        <v>142</v>
      </c>
      <c r="C115" s="74"/>
      <c r="D115" s="75"/>
      <c r="E115" s="16"/>
      <c r="F115" s="11">
        <f t="shared" si="12"/>
        <v>52998</v>
      </c>
      <c r="G115" s="11">
        <f t="shared" si="12"/>
        <v>39145</v>
      </c>
      <c r="H115" s="64">
        <f t="shared" si="13"/>
        <v>135.38893856175758</v>
      </c>
      <c r="I115" s="17">
        <v>31367</v>
      </c>
      <c r="J115" s="17">
        <v>26098</v>
      </c>
      <c r="K115" s="67">
        <f t="shared" si="14"/>
        <v>120.18928653536669</v>
      </c>
      <c r="L115" s="17">
        <v>21631</v>
      </c>
      <c r="M115" s="17">
        <v>13047</v>
      </c>
      <c r="N115" s="68">
        <f t="shared" si="15"/>
        <v>165.79290258296925</v>
      </c>
      <c r="O115" s="46"/>
      <c r="P115" s="46"/>
    </row>
    <row r="116" spans="1:16" s="48" customFormat="1" ht="9.75" customHeight="1">
      <c r="A116" s="19" t="s">
        <v>143</v>
      </c>
      <c r="B116" s="14"/>
      <c r="C116" s="74" t="s">
        <v>144</v>
      </c>
      <c r="D116" s="74"/>
      <c r="E116" s="16"/>
      <c r="F116" s="11">
        <f t="shared" si="12"/>
        <v>45585</v>
      </c>
      <c r="G116" s="11">
        <f t="shared" si="12"/>
        <v>35250</v>
      </c>
      <c r="H116" s="64">
        <f t="shared" si="13"/>
        <v>129.3191489361702</v>
      </c>
      <c r="I116" s="17">
        <v>25152</v>
      </c>
      <c r="J116" s="17">
        <v>24820</v>
      </c>
      <c r="K116" s="67">
        <f t="shared" si="14"/>
        <v>101.33763094278807</v>
      </c>
      <c r="L116" s="17">
        <v>20433</v>
      </c>
      <c r="M116" s="17">
        <v>10430</v>
      </c>
      <c r="N116" s="68">
        <f t="shared" si="15"/>
        <v>195.90604026845637</v>
      </c>
      <c r="O116" s="46"/>
      <c r="P116" s="46"/>
    </row>
    <row r="117" spans="1:16" s="48" customFormat="1" ht="9.75" customHeight="1">
      <c r="A117" s="19" t="s">
        <v>141</v>
      </c>
      <c r="B117" s="14"/>
      <c r="C117" s="74" t="s">
        <v>145</v>
      </c>
      <c r="D117" s="74"/>
      <c r="E117" s="16"/>
      <c r="F117" s="11">
        <f t="shared" si="12"/>
        <v>0</v>
      </c>
      <c r="G117" s="11">
        <f t="shared" si="12"/>
        <v>0</v>
      </c>
      <c r="H117" s="64">
        <f t="shared" si="13"/>
        <v>0</v>
      </c>
      <c r="I117" s="17">
        <v>0</v>
      </c>
      <c r="J117" s="17">
        <v>0</v>
      </c>
      <c r="K117" s="67">
        <f t="shared" si="14"/>
        <v>0</v>
      </c>
      <c r="L117" s="17">
        <v>0</v>
      </c>
      <c r="M117" s="17">
        <v>0</v>
      </c>
      <c r="N117" s="68">
        <f t="shared" si="15"/>
        <v>0</v>
      </c>
      <c r="O117" s="46"/>
      <c r="P117" s="46"/>
    </row>
    <row r="118" spans="1:16" s="48" customFormat="1" ht="9.75" customHeight="1">
      <c r="A118" s="19" t="s">
        <v>146</v>
      </c>
      <c r="B118" s="14"/>
      <c r="C118" s="74" t="s">
        <v>147</v>
      </c>
      <c r="D118" s="74"/>
      <c r="E118" s="16"/>
      <c r="F118" s="11">
        <f t="shared" si="12"/>
        <v>0</v>
      </c>
      <c r="G118" s="11">
        <f t="shared" si="12"/>
        <v>0</v>
      </c>
      <c r="H118" s="64">
        <f t="shared" si="13"/>
        <v>0</v>
      </c>
      <c r="I118" s="17">
        <v>0</v>
      </c>
      <c r="J118" s="17">
        <v>0</v>
      </c>
      <c r="K118" s="67">
        <f t="shared" si="14"/>
        <v>0</v>
      </c>
      <c r="L118" s="17">
        <v>0</v>
      </c>
      <c r="M118" s="17">
        <v>0</v>
      </c>
      <c r="N118" s="68">
        <f t="shared" si="15"/>
        <v>0</v>
      </c>
      <c r="O118" s="46"/>
      <c r="P118" s="46"/>
    </row>
    <row r="119" spans="1:16" s="48" customFormat="1" ht="9.75" customHeight="1">
      <c r="A119" s="19" t="s">
        <v>148</v>
      </c>
      <c r="B119" s="14"/>
      <c r="C119" s="74" t="s">
        <v>149</v>
      </c>
      <c r="D119" s="74"/>
      <c r="E119" s="16"/>
      <c r="F119" s="11">
        <f t="shared" si="12"/>
        <v>0</v>
      </c>
      <c r="G119" s="11">
        <f t="shared" si="12"/>
        <v>0</v>
      </c>
      <c r="H119" s="64">
        <f t="shared" si="13"/>
        <v>0</v>
      </c>
      <c r="I119" s="17">
        <v>0</v>
      </c>
      <c r="J119" s="17">
        <v>0</v>
      </c>
      <c r="K119" s="67">
        <f t="shared" si="14"/>
        <v>0</v>
      </c>
      <c r="L119" s="17">
        <v>0</v>
      </c>
      <c r="M119" s="17">
        <v>0</v>
      </c>
      <c r="N119" s="68">
        <f t="shared" si="15"/>
        <v>0</v>
      </c>
      <c r="O119" s="46"/>
      <c r="P119" s="46"/>
    </row>
    <row r="120" spans="1:16" s="48" customFormat="1" ht="9.75" customHeight="1">
      <c r="A120" s="19" t="s">
        <v>150</v>
      </c>
      <c r="B120" s="14"/>
      <c r="C120" s="74" t="s">
        <v>151</v>
      </c>
      <c r="D120" s="74"/>
      <c r="E120" s="16"/>
      <c r="F120" s="11">
        <f t="shared" si="12"/>
        <v>0</v>
      </c>
      <c r="G120" s="11">
        <f t="shared" si="12"/>
        <v>0</v>
      </c>
      <c r="H120" s="64">
        <f t="shared" si="13"/>
        <v>0</v>
      </c>
      <c r="I120" s="17">
        <v>0</v>
      </c>
      <c r="J120" s="17">
        <v>0</v>
      </c>
      <c r="K120" s="67">
        <f t="shared" si="14"/>
        <v>0</v>
      </c>
      <c r="L120" s="17">
        <v>0</v>
      </c>
      <c r="M120" s="17">
        <v>0</v>
      </c>
      <c r="N120" s="68">
        <f t="shared" si="15"/>
        <v>0</v>
      </c>
      <c r="O120" s="46"/>
      <c r="P120" s="46"/>
    </row>
    <row r="121" spans="1:16" s="48" customFormat="1" ht="9.75" customHeight="1">
      <c r="A121" s="19" t="s">
        <v>152</v>
      </c>
      <c r="B121" s="14"/>
      <c r="C121" s="74" t="s">
        <v>153</v>
      </c>
      <c r="D121" s="74"/>
      <c r="E121" s="16"/>
      <c r="F121" s="11">
        <f t="shared" si="12"/>
        <v>5668</v>
      </c>
      <c r="G121" s="11">
        <f t="shared" si="12"/>
        <v>1201</v>
      </c>
      <c r="H121" s="64">
        <f t="shared" si="13"/>
        <v>471.94004995836804</v>
      </c>
      <c r="I121" s="17">
        <v>5668</v>
      </c>
      <c r="J121" s="17">
        <v>1201</v>
      </c>
      <c r="K121" s="67">
        <f t="shared" si="14"/>
        <v>471.94004995836804</v>
      </c>
      <c r="L121" s="17">
        <v>0</v>
      </c>
      <c r="M121" s="17">
        <v>0</v>
      </c>
      <c r="N121" s="68">
        <f t="shared" si="15"/>
        <v>0</v>
      </c>
      <c r="O121" s="46"/>
      <c r="P121" s="46"/>
    </row>
    <row r="122" spans="1:16" s="48" customFormat="1" ht="9.75" customHeight="1">
      <c r="A122" s="19" t="s">
        <v>154</v>
      </c>
      <c r="B122" s="14"/>
      <c r="C122" s="74" t="s">
        <v>155</v>
      </c>
      <c r="D122" s="74"/>
      <c r="E122" s="16"/>
      <c r="F122" s="11">
        <f t="shared" si="12"/>
        <v>652</v>
      </c>
      <c r="G122" s="11">
        <f t="shared" si="12"/>
        <v>162</v>
      </c>
      <c r="H122" s="64">
        <f t="shared" si="13"/>
        <v>402.46913580246917</v>
      </c>
      <c r="I122" s="17">
        <v>547</v>
      </c>
      <c r="J122" s="17">
        <v>37</v>
      </c>
      <c r="K122" s="67" t="str">
        <f t="shared" si="14"/>
        <v>******</v>
      </c>
      <c r="L122" s="17">
        <v>105</v>
      </c>
      <c r="M122" s="17">
        <v>125</v>
      </c>
      <c r="N122" s="68">
        <f t="shared" si="15"/>
        <v>84</v>
      </c>
      <c r="O122" s="46"/>
      <c r="P122" s="46"/>
    </row>
    <row r="123" spans="1:16" s="48" customFormat="1" ht="9.75" customHeight="1">
      <c r="A123" s="19" t="s">
        <v>156</v>
      </c>
      <c r="B123" s="14"/>
      <c r="C123" s="74" t="s">
        <v>157</v>
      </c>
      <c r="D123" s="74"/>
      <c r="E123" s="16"/>
      <c r="F123" s="11">
        <f t="shared" si="12"/>
        <v>0</v>
      </c>
      <c r="G123" s="11">
        <f t="shared" si="12"/>
        <v>40</v>
      </c>
      <c r="H123" s="64">
        <f t="shared" si="13"/>
        <v>0</v>
      </c>
      <c r="I123" s="17">
        <v>0</v>
      </c>
      <c r="J123" s="17">
        <v>40</v>
      </c>
      <c r="K123" s="67">
        <f t="shared" si="14"/>
        <v>0</v>
      </c>
      <c r="L123" s="17">
        <v>0</v>
      </c>
      <c r="M123" s="17">
        <v>0</v>
      </c>
      <c r="N123" s="68">
        <f t="shared" si="15"/>
        <v>0</v>
      </c>
      <c r="O123" s="46"/>
      <c r="P123" s="46"/>
    </row>
    <row r="124" spans="1:16" s="48" customFormat="1" ht="9.75" customHeight="1">
      <c r="A124" s="19" t="s">
        <v>158</v>
      </c>
      <c r="B124" s="14"/>
      <c r="C124" s="74" t="s">
        <v>159</v>
      </c>
      <c r="D124" s="74"/>
      <c r="E124" s="16"/>
      <c r="F124" s="11">
        <f t="shared" si="12"/>
        <v>0</v>
      </c>
      <c r="G124" s="11">
        <f t="shared" si="12"/>
        <v>0</v>
      </c>
      <c r="H124" s="64">
        <f t="shared" si="13"/>
        <v>0</v>
      </c>
      <c r="I124" s="17">
        <v>0</v>
      </c>
      <c r="J124" s="17">
        <v>0</v>
      </c>
      <c r="K124" s="67">
        <f t="shared" si="14"/>
        <v>0</v>
      </c>
      <c r="L124" s="17">
        <v>0</v>
      </c>
      <c r="M124" s="17">
        <v>0</v>
      </c>
      <c r="N124" s="68">
        <f t="shared" si="15"/>
        <v>0</v>
      </c>
      <c r="O124" s="46"/>
      <c r="P124" s="46"/>
    </row>
    <row r="125" spans="1:16" s="48" customFormat="1" ht="9.75" customHeight="1">
      <c r="A125" s="19" t="s">
        <v>160</v>
      </c>
      <c r="B125" s="14"/>
      <c r="C125" s="74" t="s">
        <v>161</v>
      </c>
      <c r="D125" s="74"/>
      <c r="E125" s="16"/>
      <c r="F125" s="11">
        <f t="shared" si="12"/>
        <v>1093</v>
      </c>
      <c r="G125" s="11">
        <f t="shared" si="12"/>
        <v>2492</v>
      </c>
      <c r="H125" s="64">
        <f t="shared" si="13"/>
        <v>43.86035313001605</v>
      </c>
      <c r="I125" s="17">
        <v>0</v>
      </c>
      <c r="J125" s="17">
        <v>0</v>
      </c>
      <c r="K125" s="67">
        <f t="shared" si="14"/>
        <v>0</v>
      </c>
      <c r="L125" s="17">
        <v>1093</v>
      </c>
      <c r="M125" s="17">
        <v>2492</v>
      </c>
      <c r="N125" s="68">
        <f t="shared" si="15"/>
        <v>43.86035313001605</v>
      </c>
      <c r="O125" s="46"/>
      <c r="P125" s="46"/>
    </row>
    <row r="126" spans="1:16" s="48" customFormat="1" ht="9.75" customHeight="1">
      <c r="A126" s="13" t="s">
        <v>162</v>
      </c>
      <c r="B126" s="74" t="s">
        <v>163</v>
      </c>
      <c r="C126" s="74"/>
      <c r="D126" s="75"/>
      <c r="E126" s="16"/>
      <c r="F126" s="11">
        <f t="shared" si="12"/>
        <v>0</v>
      </c>
      <c r="G126" s="11">
        <f t="shared" si="12"/>
        <v>0</v>
      </c>
      <c r="H126" s="64">
        <f t="shared" si="13"/>
        <v>0</v>
      </c>
      <c r="I126" s="17">
        <v>0</v>
      </c>
      <c r="J126" s="17">
        <v>0</v>
      </c>
      <c r="K126" s="67">
        <f t="shared" si="14"/>
        <v>0</v>
      </c>
      <c r="L126" s="17">
        <v>0</v>
      </c>
      <c r="M126" s="17">
        <v>0</v>
      </c>
      <c r="N126" s="68">
        <f t="shared" si="15"/>
        <v>0</v>
      </c>
      <c r="O126" s="46"/>
      <c r="P126" s="46"/>
    </row>
    <row r="127" spans="1:16" s="48" customFormat="1" ht="19.5" customHeight="1">
      <c r="A127" s="13" t="s">
        <v>164</v>
      </c>
      <c r="B127" s="78" t="s">
        <v>278</v>
      </c>
      <c r="C127" s="78"/>
      <c r="D127" s="75"/>
      <c r="E127" s="16"/>
      <c r="F127" s="11">
        <f t="shared" si="12"/>
        <v>13295</v>
      </c>
      <c r="G127" s="11">
        <f t="shared" si="12"/>
        <v>9181</v>
      </c>
      <c r="H127" s="64">
        <f t="shared" si="13"/>
        <v>144.8099335584359</v>
      </c>
      <c r="I127" s="17">
        <v>9430</v>
      </c>
      <c r="J127" s="17">
        <v>8676</v>
      </c>
      <c r="K127" s="67">
        <f t="shared" si="14"/>
        <v>108.69064084831719</v>
      </c>
      <c r="L127" s="17">
        <v>3865</v>
      </c>
      <c r="M127" s="17">
        <v>505</v>
      </c>
      <c r="N127" s="68">
        <f t="shared" si="15"/>
        <v>765.3465346534654</v>
      </c>
      <c r="O127" s="46"/>
      <c r="P127" s="46"/>
    </row>
    <row r="128" spans="1:16" s="48" customFormat="1" ht="9.75" customHeight="1">
      <c r="A128" s="19" t="s">
        <v>164</v>
      </c>
      <c r="B128" s="14"/>
      <c r="C128" s="74" t="s">
        <v>165</v>
      </c>
      <c r="D128" s="74"/>
      <c r="E128" s="16"/>
      <c r="F128" s="11">
        <f t="shared" si="12"/>
        <v>0</v>
      </c>
      <c r="G128" s="11">
        <f t="shared" si="12"/>
        <v>53</v>
      </c>
      <c r="H128" s="64">
        <f t="shared" si="13"/>
        <v>0</v>
      </c>
      <c r="I128" s="17">
        <v>0</v>
      </c>
      <c r="J128" s="17">
        <v>53</v>
      </c>
      <c r="K128" s="67">
        <f t="shared" si="14"/>
        <v>0</v>
      </c>
      <c r="L128" s="17">
        <v>0</v>
      </c>
      <c r="M128" s="17">
        <v>0</v>
      </c>
      <c r="N128" s="68">
        <f t="shared" si="15"/>
        <v>0</v>
      </c>
      <c r="O128" s="46"/>
      <c r="P128" s="46"/>
    </row>
    <row r="129" spans="1:16" s="48" customFormat="1" ht="9.75" customHeight="1">
      <c r="A129" s="19" t="s">
        <v>166</v>
      </c>
      <c r="B129" s="14"/>
      <c r="C129" s="74" t="s">
        <v>167</v>
      </c>
      <c r="D129" s="74"/>
      <c r="E129" s="16"/>
      <c r="F129" s="11">
        <f t="shared" si="12"/>
        <v>12182</v>
      </c>
      <c r="G129" s="11">
        <f t="shared" si="12"/>
        <v>9128</v>
      </c>
      <c r="H129" s="64">
        <f t="shared" si="13"/>
        <v>133.4574934268186</v>
      </c>
      <c r="I129" s="17">
        <v>9430</v>
      </c>
      <c r="J129" s="17">
        <v>8623</v>
      </c>
      <c r="K129" s="67">
        <f t="shared" si="14"/>
        <v>109.3586918705787</v>
      </c>
      <c r="L129" s="17">
        <v>2752</v>
      </c>
      <c r="M129" s="17">
        <v>505</v>
      </c>
      <c r="N129" s="68">
        <f t="shared" si="15"/>
        <v>544.950495049505</v>
      </c>
      <c r="O129" s="46"/>
      <c r="P129" s="46"/>
    </row>
    <row r="130" spans="1:16" s="48" customFormat="1" ht="9.75" customHeight="1">
      <c r="A130" s="19" t="s">
        <v>168</v>
      </c>
      <c r="B130" s="14"/>
      <c r="C130" s="74" t="s">
        <v>169</v>
      </c>
      <c r="D130" s="74"/>
      <c r="E130" s="16"/>
      <c r="F130" s="11">
        <f t="shared" si="12"/>
        <v>0</v>
      </c>
      <c r="G130" s="11">
        <f t="shared" si="12"/>
        <v>0</v>
      </c>
      <c r="H130" s="64">
        <f t="shared" si="13"/>
        <v>0</v>
      </c>
      <c r="I130" s="17">
        <v>0</v>
      </c>
      <c r="J130" s="17">
        <v>0</v>
      </c>
      <c r="K130" s="67">
        <f t="shared" si="14"/>
        <v>0</v>
      </c>
      <c r="L130" s="17">
        <v>0</v>
      </c>
      <c r="M130" s="17">
        <v>0</v>
      </c>
      <c r="N130" s="68">
        <f t="shared" si="15"/>
        <v>0</v>
      </c>
      <c r="O130" s="46"/>
      <c r="P130" s="46"/>
    </row>
    <row r="131" spans="1:16" s="48" customFormat="1" ht="19.5" customHeight="1">
      <c r="A131" s="19" t="s">
        <v>170</v>
      </c>
      <c r="B131" s="14"/>
      <c r="C131" s="78" t="s">
        <v>279</v>
      </c>
      <c r="D131" s="78"/>
      <c r="E131" s="16"/>
      <c r="F131" s="11">
        <f t="shared" si="12"/>
        <v>1113</v>
      </c>
      <c r="G131" s="11">
        <f t="shared" si="12"/>
        <v>0</v>
      </c>
      <c r="H131" s="64" t="str">
        <f t="shared" si="13"/>
        <v>*</v>
      </c>
      <c r="I131" s="17">
        <v>0</v>
      </c>
      <c r="J131" s="17">
        <v>0</v>
      </c>
      <c r="K131" s="67">
        <f t="shared" si="14"/>
        <v>0</v>
      </c>
      <c r="L131" s="17">
        <v>1113</v>
      </c>
      <c r="M131" s="17">
        <v>0</v>
      </c>
      <c r="N131" s="68" t="str">
        <f t="shared" si="15"/>
        <v>*</v>
      </c>
      <c r="O131" s="46"/>
      <c r="P131" s="46"/>
    </row>
    <row r="132" spans="1:16" s="44" customFormat="1" ht="9.75" customHeight="1">
      <c r="A132" s="20"/>
      <c r="B132" s="81" t="s">
        <v>280</v>
      </c>
      <c r="C132" s="81"/>
      <c r="D132" s="15"/>
      <c r="E132" s="8"/>
      <c r="F132" s="11">
        <f t="shared" si="12"/>
        <v>57901</v>
      </c>
      <c r="G132" s="11">
        <f t="shared" si="12"/>
        <v>62483</v>
      </c>
      <c r="H132" s="64">
        <f t="shared" si="13"/>
        <v>92.66680537106093</v>
      </c>
      <c r="I132" s="11">
        <f>SUM(I133:I139,I142:I143)</f>
        <v>110</v>
      </c>
      <c r="J132" s="11">
        <f>SUM(J133:J139,J142:J143)</f>
        <v>136</v>
      </c>
      <c r="K132" s="65">
        <f>IF(J132=0,IF(I132=0,0,"*"),IF(I132&gt;=J132*10,"******",I132/J132*100))</f>
        <v>80.88235294117648</v>
      </c>
      <c r="L132" s="11">
        <f>SUM(L133:L139,L142:L143)</f>
        <v>57791</v>
      </c>
      <c r="M132" s="11">
        <f>SUM(M133:M139,M142:M143)</f>
        <v>62347</v>
      </c>
      <c r="N132" s="66">
        <f>IF(M132=0,IF(L132=0,0,"*"),IF(L132&gt;=M132*10,"******",L132/M132*100))</f>
        <v>92.69251126758304</v>
      </c>
      <c r="O132" s="43"/>
      <c r="P132" s="43"/>
    </row>
    <row r="133" spans="1:16" s="48" customFormat="1" ht="9.75" customHeight="1">
      <c r="A133" s="13" t="s">
        <v>171</v>
      </c>
      <c r="B133" s="74" t="s">
        <v>172</v>
      </c>
      <c r="C133" s="74"/>
      <c r="D133" s="75"/>
      <c r="E133" s="16"/>
      <c r="F133" s="11">
        <f t="shared" si="12"/>
        <v>6481</v>
      </c>
      <c r="G133" s="11">
        <f t="shared" si="12"/>
        <v>9923</v>
      </c>
      <c r="H133" s="64">
        <f t="shared" si="13"/>
        <v>65.31290940239846</v>
      </c>
      <c r="I133" s="17">
        <v>0</v>
      </c>
      <c r="J133" s="17">
        <v>0</v>
      </c>
      <c r="K133" s="67">
        <f>IF(J133=0,IF(I133=0,0,"*"),IF(I133&gt;=J133*10,"******",I133/J133*100))</f>
        <v>0</v>
      </c>
      <c r="L133" s="17">
        <v>6481</v>
      </c>
      <c r="M133" s="17">
        <v>9923</v>
      </c>
      <c r="N133" s="68">
        <f>IF(M133=0,IF(L133=0,0,"*"),IF(L133&gt;=M133*10,"******",L133/M133*100))</f>
        <v>65.31290940239846</v>
      </c>
      <c r="O133" s="46"/>
      <c r="P133" s="46"/>
    </row>
    <row r="134" spans="1:16" s="48" customFormat="1" ht="9.75" customHeight="1">
      <c r="A134" s="13" t="s">
        <v>173</v>
      </c>
      <c r="B134" s="74" t="s">
        <v>174</v>
      </c>
      <c r="C134" s="74"/>
      <c r="D134" s="75"/>
      <c r="E134" s="16"/>
      <c r="F134" s="11">
        <f>SUM(I134,L134)</f>
        <v>0</v>
      </c>
      <c r="G134" s="11">
        <f t="shared" si="12"/>
        <v>0</v>
      </c>
      <c r="H134" s="64">
        <f t="shared" si="13"/>
        <v>0</v>
      </c>
      <c r="I134" s="17">
        <v>0</v>
      </c>
      <c r="J134" s="17">
        <v>0</v>
      </c>
      <c r="K134" s="67">
        <f>IF(J134=0,IF(I134=0,0,"*"),IF(I134&gt;=J134*10,"******",I134/J134*100))</f>
        <v>0</v>
      </c>
      <c r="L134" s="17">
        <v>0</v>
      </c>
      <c r="M134" s="17">
        <v>0</v>
      </c>
      <c r="N134" s="68">
        <f aca="true" t="shared" si="16" ref="N134:N143">IF(M134=0,IF(L134=0,0,"*"),IF(L134&gt;=M134*10,"******",L134/M134*100))</f>
        <v>0</v>
      </c>
      <c r="O134" s="46"/>
      <c r="P134" s="46"/>
    </row>
    <row r="135" spans="1:16" s="48" customFormat="1" ht="9.75" customHeight="1">
      <c r="A135" s="13" t="s">
        <v>175</v>
      </c>
      <c r="B135" s="74" t="s">
        <v>176</v>
      </c>
      <c r="C135" s="74"/>
      <c r="D135" s="75"/>
      <c r="E135" s="16"/>
      <c r="F135" s="11">
        <f t="shared" si="12"/>
        <v>102</v>
      </c>
      <c r="G135" s="11">
        <f t="shared" si="12"/>
        <v>16</v>
      </c>
      <c r="H135" s="64">
        <f t="shared" si="13"/>
        <v>637.5</v>
      </c>
      <c r="I135" s="17">
        <v>0</v>
      </c>
      <c r="J135" s="17">
        <v>16</v>
      </c>
      <c r="K135" s="67">
        <f aca="true" t="shared" si="17" ref="K135:K143">IF(J135=0,IF(I135=0,0,"*"),IF(I135&gt;=J135*10,"******",I135/J135*100))</f>
        <v>0</v>
      </c>
      <c r="L135" s="17">
        <v>102</v>
      </c>
      <c r="M135" s="17">
        <v>0</v>
      </c>
      <c r="N135" s="68" t="str">
        <f t="shared" si="16"/>
        <v>*</v>
      </c>
      <c r="O135" s="46"/>
      <c r="P135" s="46"/>
    </row>
    <row r="136" spans="1:16" s="48" customFormat="1" ht="9.75" customHeight="1">
      <c r="A136" s="13" t="s">
        <v>177</v>
      </c>
      <c r="B136" s="74" t="s">
        <v>178</v>
      </c>
      <c r="C136" s="74"/>
      <c r="D136" s="75"/>
      <c r="E136" s="16"/>
      <c r="F136" s="11">
        <f t="shared" si="12"/>
        <v>0</v>
      </c>
      <c r="G136" s="11">
        <f t="shared" si="12"/>
        <v>0</v>
      </c>
      <c r="H136" s="64">
        <f t="shared" si="13"/>
        <v>0</v>
      </c>
      <c r="I136" s="17">
        <v>0</v>
      </c>
      <c r="J136" s="17">
        <v>0</v>
      </c>
      <c r="K136" s="67">
        <f t="shared" si="17"/>
        <v>0</v>
      </c>
      <c r="L136" s="17">
        <v>0</v>
      </c>
      <c r="M136" s="17">
        <v>0</v>
      </c>
      <c r="N136" s="68">
        <f t="shared" si="16"/>
        <v>0</v>
      </c>
      <c r="O136" s="46"/>
      <c r="P136" s="46"/>
    </row>
    <row r="137" spans="1:16" s="48" customFormat="1" ht="9.75" customHeight="1">
      <c r="A137" s="13" t="s">
        <v>179</v>
      </c>
      <c r="B137" s="74" t="s">
        <v>180</v>
      </c>
      <c r="C137" s="74"/>
      <c r="D137" s="75"/>
      <c r="E137" s="16"/>
      <c r="F137" s="11">
        <f t="shared" si="12"/>
        <v>51075</v>
      </c>
      <c r="G137" s="11">
        <f t="shared" si="12"/>
        <v>52464</v>
      </c>
      <c r="H137" s="64">
        <f t="shared" si="13"/>
        <v>97.3524702653248</v>
      </c>
      <c r="I137" s="17">
        <v>30</v>
      </c>
      <c r="J137" s="17">
        <v>40</v>
      </c>
      <c r="K137" s="67">
        <f t="shared" si="17"/>
        <v>75</v>
      </c>
      <c r="L137" s="17">
        <v>51045</v>
      </c>
      <c r="M137" s="17">
        <v>52424</v>
      </c>
      <c r="N137" s="68">
        <f t="shared" si="16"/>
        <v>97.36952540820998</v>
      </c>
      <c r="O137" s="46"/>
      <c r="P137" s="46"/>
    </row>
    <row r="138" spans="1:16" s="48" customFormat="1" ht="9.75" customHeight="1">
      <c r="A138" s="13" t="s">
        <v>181</v>
      </c>
      <c r="B138" s="74" t="s">
        <v>182</v>
      </c>
      <c r="C138" s="74"/>
      <c r="D138" s="75"/>
      <c r="E138" s="16"/>
      <c r="F138" s="11">
        <f t="shared" si="12"/>
        <v>129</v>
      </c>
      <c r="G138" s="11">
        <f t="shared" si="12"/>
        <v>0</v>
      </c>
      <c r="H138" s="64" t="str">
        <f t="shared" si="13"/>
        <v>*</v>
      </c>
      <c r="I138" s="17">
        <v>0</v>
      </c>
      <c r="J138" s="17">
        <v>0</v>
      </c>
      <c r="K138" s="67">
        <f t="shared" si="17"/>
        <v>0</v>
      </c>
      <c r="L138" s="17">
        <v>129</v>
      </c>
      <c r="M138" s="17">
        <v>0</v>
      </c>
      <c r="N138" s="68" t="str">
        <f t="shared" si="16"/>
        <v>*</v>
      </c>
      <c r="O138" s="46"/>
      <c r="P138" s="46"/>
    </row>
    <row r="139" spans="1:16" s="48" customFormat="1" ht="9.75" customHeight="1">
      <c r="A139" s="13" t="s">
        <v>183</v>
      </c>
      <c r="B139" s="74" t="s">
        <v>184</v>
      </c>
      <c r="C139" s="74"/>
      <c r="D139" s="75"/>
      <c r="E139" s="16"/>
      <c r="F139" s="11">
        <f t="shared" si="12"/>
        <v>80</v>
      </c>
      <c r="G139" s="11">
        <f t="shared" si="12"/>
        <v>80</v>
      </c>
      <c r="H139" s="64">
        <f t="shared" si="13"/>
        <v>100</v>
      </c>
      <c r="I139" s="17">
        <v>80</v>
      </c>
      <c r="J139" s="17">
        <v>80</v>
      </c>
      <c r="K139" s="67">
        <f t="shared" si="17"/>
        <v>100</v>
      </c>
      <c r="L139" s="17">
        <v>0</v>
      </c>
      <c r="M139" s="17">
        <v>0</v>
      </c>
      <c r="N139" s="68">
        <f t="shared" si="16"/>
        <v>0</v>
      </c>
      <c r="O139" s="46"/>
      <c r="P139" s="46"/>
    </row>
    <row r="140" spans="1:16" s="48" customFormat="1" ht="9.75" customHeight="1">
      <c r="A140" s="19" t="s">
        <v>183</v>
      </c>
      <c r="B140" s="14"/>
      <c r="C140" s="74" t="s">
        <v>184</v>
      </c>
      <c r="D140" s="74"/>
      <c r="E140" s="16"/>
      <c r="F140" s="11">
        <f t="shared" si="12"/>
        <v>80</v>
      </c>
      <c r="G140" s="11">
        <f t="shared" si="12"/>
        <v>80</v>
      </c>
      <c r="H140" s="64">
        <f t="shared" si="13"/>
        <v>100</v>
      </c>
      <c r="I140" s="17">
        <v>80</v>
      </c>
      <c r="J140" s="17">
        <v>80</v>
      </c>
      <c r="K140" s="67">
        <f t="shared" si="17"/>
        <v>100</v>
      </c>
      <c r="L140" s="17">
        <v>0</v>
      </c>
      <c r="M140" s="17">
        <v>0</v>
      </c>
      <c r="N140" s="68">
        <f t="shared" si="16"/>
        <v>0</v>
      </c>
      <c r="O140" s="46"/>
      <c r="P140" s="46"/>
    </row>
    <row r="141" spans="1:16" s="48" customFormat="1" ht="9.75" customHeight="1">
      <c r="A141" s="19" t="s">
        <v>185</v>
      </c>
      <c r="B141" s="14"/>
      <c r="C141" s="74" t="s">
        <v>186</v>
      </c>
      <c r="D141" s="74"/>
      <c r="E141" s="16"/>
      <c r="F141" s="11">
        <f t="shared" si="12"/>
        <v>0</v>
      </c>
      <c r="G141" s="11">
        <f t="shared" si="12"/>
        <v>0</v>
      </c>
      <c r="H141" s="64">
        <f t="shared" si="13"/>
        <v>0</v>
      </c>
      <c r="I141" s="17">
        <v>0</v>
      </c>
      <c r="J141" s="17">
        <v>0</v>
      </c>
      <c r="K141" s="67">
        <f t="shared" si="17"/>
        <v>0</v>
      </c>
      <c r="L141" s="17">
        <v>0</v>
      </c>
      <c r="M141" s="17">
        <v>0</v>
      </c>
      <c r="N141" s="68">
        <f t="shared" si="16"/>
        <v>0</v>
      </c>
      <c r="O141" s="46"/>
      <c r="P141" s="46"/>
    </row>
    <row r="142" spans="1:16" s="48" customFormat="1" ht="9.75" customHeight="1">
      <c r="A142" s="13" t="s">
        <v>187</v>
      </c>
      <c r="B142" s="74" t="s">
        <v>188</v>
      </c>
      <c r="C142" s="74"/>
      <c r="D142" s="75"/>
      <c r="E142" s="16"/>
      <c r="F142" s="11">
        <f t="shared" si="12"/>
        <v>0</v>
      </c>
      <c r="G142" s="11">
        <f t="shared" si="12"/>
        <v>0</v>
      </c>
      <c r="H142" s="64">
        <f t="shared" si="13"/>
        <v>0</v>
      </c>
      <c r="I142" s="17">
        <v>0</v>
      </c>
      <c r="J142" s="17">
        <v>0</v>
      </c>
      <c r="K142" s="67">
        <f t="shared" si="17"/>
        <v>0</v>
      </c>
      <c r="L142" s="17">
        <v>0</v>
      </c>
      <c r="M142" s="17">
        <v>0</v>
      </c>
      <c r="N142" s="68">
        <f t="shared" si="16"/>
        <v>0</v>
      </c>
      <c r="O142" s="46"/>
      <c r="P142" s="46"/>
    </row>
    <row r="143" spans="1:16" s="48" customFormat="1" ht="9.75" customHeight="1">
      <c r="A143" s="13" t="s">
        <v>189</v>
      </c>
      <c r="B143" s="74" t="s">
        <v>190</v>
      </c>
      <c r="C143" s="74"/>
      <c r="D143" s="75"/>
      <c r="E143" s="16"/>
      <c r="F143" s="11">
        <f t="shared" si="12"/>
        <v>34</v>
      </c>
      <c r="G143" s="11">
        <f t="shared" si="12"/>
        <v>0</v>
      </c>
      <c r="H143" s="64" t="str">
        <f t="shared" si="13"/>
        <v>*</v>
      </c>
      <c r="I143" s="17">
        <v>0</v>
      </c>
      <c r="J143" s="17">
        <v>0</v>
      </c>
      <c r="K143" s="67">
        <f t="shared" si="17"/>
        <v>0</v>
      </c>
      <c r="L143" s="17">
        <v>34</v>
      </c>
      <c r="M143" s="17">
        <v>0</v>
      </c>
      <c r="N143" s="68" t="str">
        <f t="shared" si="16"/>
        <v>*</v>
      </c>
      <c r="O143" s="46"/>
      <c r="P143" s="46"/>
    </row>
    <row r="144" spans="1:16" s="44" customFormat="1" ht="9.75" customHeight="1">
      <c r="A144" s="20"/>
      <c r="B144" s="81" t="s">
        <v>281</v>
      </c>
      <c r="C144" s="81"/>
      <c r="D144" s="15"/>
      <c r="E144" s="8"/>
      <c r="F144" s="11">
        <f t="shared" si="12"/>
        <v>743613</v>
      </c>
      <c r="G144" s="11">
        <f t="shared" si="12"/>
        <v>649128</v>
      </c>
      <c r="H144" s="64">
        <f t="shared" si="13"/>
        <v>114.55568085185048</v>
      </c>
      <c r="I144" s="11">
        <f>SUM(I145:I152)</f>
        <v>1062</v>
      </c>
      <c r="J144" s="11">
        <f>SUM(J145:J152)</f>
        <v>8027</v>
      </c>
      <c r="K144" s="65">
        <f>IF(J144=0,IF(I144=0,0,"*"),IF(I144&gt;=J144*10,"******",I144/J144*100))</f>
        <v>13.230347576927867</v>
      </c>
      <c r="L144" s="11">
        <f>SUM(L145:L152)</f>
        <v>742551</v>
      </c>
      <c r="M144" s="11">
        <f>SUM(M145:M152)</f>
        <v>641101</v>
      </c>
      <c r="N144" s="66">
        <f>IF(M144=0,IF(L144=0,0,"*"),IF(L144&gt;=M144*10,"******",L144/M144*100))</f>
        <v>115.82433969062598</v>
      </c>
      <c r="O144" s="43"/>
      <c r="P144" s="43"/>
    </row>
    <row r="145" spans="1:16" s="48" customFormat="1" ht="9.75" customHeight="1">
      <c r="A145" s="13" t="s">
        <v>191</v>
      </c>
      <c r="B145" s="74" t="s">
        <v>192</v>
      </c>
      <c r="C145" s="74"/>
      <c r="D145" s="75"/>
      <c r="E145" s="16"/>
      <c r="F145" s="11">
        <f t="shared" si="12"/>
        <v>30283</v>
      </c>
      <c r="G145" s="11">
        <f t="shared" si="12"/>
        <v>16994</v>
      </c>
      <c r="H145" s="64">
        <f t="shared" si="13"/>
        <v>178.198187595622</v>
      </c>
      <c r="I145" s="17">
        <v>0</v>
      </c>
      <c r="J145" s="17">
        <v>0</v>
      </c>
      <c r="K145" s="67">
        <f>IF(J145=0,IF(I145=0,0,"*"),IF(I145&gt;=J145*10,"******",I145/J145*100))</f>
        <v>0</v>
      </c>
      <c r="L145" s="17">
        <v>30283</v>
      </c>
      <c r="M145" s="17">
        <v>16994</v>
      </c>
      <c r="N145" s="68">
        <f>IF(M145=0,IF(L145=0,0,"*"),IF(L145&gt;=M145*10,"******",L145/M145*100))</f>
        <v>178.198187595622</v>
      </c>
      <c r="O145" s="46"/>
      <c r="P145" s="46"/>
    </row>
    <row r="146" spans="1:16" s="48" customFormat="1" ht="9.75" customHeight="1">
      <c r="A146" s="13" t="s">
        <v>193</v>
      </c>
      <c r="B146" s="74" t="s">
        <v>194</v>
      </c>
      <c r="C146" s="74"/>
      <c r="D146" s="75"/>
      <c r="E146" s="16"/>
      <c r="F146" s="11">
        <f t="shared" si="12"/>
        <v>2340</v>
      </c>
      <c r="G146" s="11">
        <f t="shared" si="12"/>
        <v>864</v>
      </c>
      <c r="H146" s="64">
        <f t="shared" si="13"/>
        <v>270.83333333333337</v>
      </c>
      <c r="I146" s="17">
        <v>0</v>
      </c>
      <c r="J146" s="17">
        <v>0</v>
      </c>
      <c r="K146" s="67">
        <f aca="true" t="shared" si="18" ref="K146:K152">IF(J146=0,IF(I146=0,0,"*"),IF(I146&gt;=J146*10,"******",I146/J146*100))</f>
        <v>0</v>
      </c>
      <c r="L146" s="17">
        <v>2340</v>
      </c>
      <c r="M146" s="17">
        <v>864</v>
      </c>
      <c r="N146" s="68">
        <f aca="true" t="shared" si="19" ref="N146:N165">IF(M146=0,IF(L146=0,0,"*"),IF(L146&gt;=M146*10,"******",L146/M146*100))</f>
        <v>270.83333333333337</v>
      </c>
      <c r="O146" s="46"/>
      <c r="P146" s="46"/>
    </row>
    <row r="147" spans="1:16" s="48" customFormat="1" ht="9.75" customHeight="1">
      <c r="A147" s="13" t="s">
        <v>195</v>
      </c>
      <c r="B147" s="93" t="s">
        <v>196</v>
      </c>
      <c r="C147" s="93"/>
      <c r="D147" s="94"/>
      <c r="E147" s="16"/>
      <c r="F147" s="11">
        <f t="shared" si="12"/>
        <v>328</v>
      </c>
      <c r="G147" s="11">
        <f t="shared" si="12"/>
        <v>94</v>
      </c>
      <c r="H147" s="64">
        <f t="shared" si="13"/>
        <v>348.936170212766</v>
      </c>
      <c r="I147" s="17">
        <v>0</v>
      </c>
      <c r="J147" s="17">
        <v>0</v>
      </c>
      <c r="K147" s="67">
        <f t="shared" si="18"/>
        <v>0</v>
      </c>
      <c r="L147" s="17">
        <v>328</v>
      </c>
      <c r="M147" s="17">
        <v>94</v>
      </c>
      <c r="N147" s="68">
        <f t="shared" si="19"/>
        <v>348.936170212766</v>
      </c>
      <c r="O147" s="46"/>
      <c r="P147" s="46"/>
    </row>
    <row r="148" spans="1:16" s="48" customFormat="1" ht="9.75" customHeight="1">
      <c r="A148" s="13" t="s">
        <v>197</v>
      </c>
      <c r="B148" s="74" t="s">
        <v>198</v>
      </c>
      <c r="C148" s="74"/>
      <c r="D148" s="75"/>
      <c r="E148" s="16"/>
      <c r="F148" s="11">
        <f t="shared" si="12"/>
        <v>644978</v>
      </c>
      <c r="G148" s="11">
        <f t="shared" si="12"/>
        <v>556882</v>
      </c>
      <c r="H148" s="64">
        <f t="shared" si="13"/>
        <v>115.819509339501</v>
      </c>
      <c r="I148" s="17">
        <v>307</v>
      </c>
      <c r="J148" s="17">
        <v>234</v>
      </c>
      <c r="K148" s="67">
        <f t="shared" si="18"/>
        <v>131.1965811965812</v>
      </c>
      <c r="L148" s="17">
        <v>644671</v>
      </c>
      <c r="M148" s="17">
        <v>556648</v>
      </c>
      <c r="N148" s="68">
        <f t="shared" si="19"/>
        <v>115.81304522786394</v>
      </c>
      <c r="O148" s="46"/>
      <c r="P148" s="46"/>
    </row>
    <row r="149" spans="1:16" s="48" customFormat="1" ht="9.75" customHeight="1">
      <c r="A149" s="13" t="s">
        <v>199</v>
      </c>
      <c r="B149" s="74" t="s">
        <v>200</v>
      </c>
      <c r="C149" s="74"/>
      <c r="D149" s="75"/>
      <c r="E149" s="16"/>
      <c r="F149" s="11">
        <f t="shared" si="12"/>
        <v>64898</v>
      </c>
      <c r="G149" s="11">
        <f t="shared" si="12"/>
        <v>69012</v>
      </c>
      <c r="H149" s="64">
        <f t="shared" si="13"/>
        <v>94.03871790413262</v>
      </c>
      <c r="I149" s="17">
        <v>755</v>
      </c>
      <c r="J149" s="17">
        <v>2511</v>
      </c>
      <c r="K149" s="67">
        <f t="shared" si="18"/>
        <v>30.06770211071286</v>
      </c>
      <c r="L149" s="17">
        <v>64143</v>
      </c>
      <c r="M149" s="17">
        <v>66501</v>
      </c>
      <c r="N149" s="68">
        <f t="shared" si="19"/>
        <v>96.45418865881716</v>
      </c>
      <c r="O149" s="46"/>
      <c r="P149" s="46"/>
    </row>
    <row r="150" spans="1:16" s="48" customFormat="1" ht="9.75" customHeight="1">
      <c r="A150" s="13" t="s">
        <v>201</v>
      </c>
      <c r="B150" s="74" t="s">
        <v>202</v>
      </c>
      <c r="C150" s="74"/>
      <c r="D150" s="75"/>
      <c r="E150" s="16"/>
      <c r="F150" s="11">
        <f t="shared" si="12"/>
        <v>0</v>
      </c>
      <c r="G150" s="11">
        <f t="shared" si="12"/>
        <v>272</v>
      </c>
      <c r="H150" s="64">
        <f t="shared" si="13"/>
        <v>0</v>
      </c>
      <c r="I150" s="17">
        <v>0</v>
      </c>
      <c r="J150" s="17">
        <v>272</v>
      </c>
      <c r="K150" s="67">
        <f t="shared" si="18"/>
        <v>0</v>
      </c>
      <c r="L150" s="17">
        <v>0</v>
      </c>
      <c r="M150" s="17">
        <v>0</v>
      </c>
      <c r="N150" s="68">
        <f t="shared" si="19"/>
        <v>0</v>
      </c>
      <c r="O150" s="46"/>
      <c r="P150" s="46"/>
    </row>
    <row r="151" spans="1:16" s="48" customFormat="1" ht="9.75" customHeight="1">
      <c r="A151" s="13" t="s">
        <v>203</v>
      </c>
      <c r="B151" s="74" t="s">
        <v>204</v>
      </c>
      <c r="C151" s="74"/>
      <c r="D151" s="75"/>
      <c r="E151" s="16"/>
      <c r="F151" s="11">
        <f t="shared" si="12"/>
        <v>188</v>
      </c>
      <c r="G151" s="11">
        <f t="shared" si="12"/>
        <v>5010</v>
      </c>
      <c r="H151" s="64">
        <f t="shared" si="13"/>
        <v>3.75249500998004</v>
      </c>
      <c r="I151" s="17">
        <v>0</v>
      </c>
      <c r="J151" s="17">
        <v>5010</v>
      </c>
      <c r="K151" s="67">
        <f t="shared" si="18"/>
        <v>0</v>
      </c>
      <c r="L151" s="17">
        <v>188</v>
      </c>
      <c r="M151" s="17">
        <v>0</v>
      </c>
      <c r="N151" s="68" t="str">
        <f t="shared" si="19"/>
        <v>*</v>
      </c>
      <c r="O151" s="46"/>
      <c r="P151" s="46"/>
    </row>
    <row r="152" spans="1:16" s="48" customFormat="1" ht="9.75" customHeight="1">
      <c r="A152" s="13" t="s">
        <v>205</v>
      </c>
      <c r="B152" s="74" t="s">
        <v>206</v>
      </c>
      <c r="C152" s="74"/>
      <c r="D152" s="75"/>
      <c r="E152" s="16"/>
      <c r="F152" s="11">
        <f t="shared" si="12"/>
        <v>598</v>
      </c>
      <c r="G152" s="11">
        <f t="shared" si="12"/>
        <v>0</v>
      </c>
      <c r="H152" s="64" t="str">
        <f t="shared" si="13"/>
        <v>*</v>
      </c>
      <c r="I152" s="17">
        <v>0</v>
      </c>
      <c r="J152" s="17">
        <v>0</v>
      </c>
      <c r="K152" s="67">
        <f t="shared" si="18"/>
        <v>0</v>
      </c>
      <c r="L152" s="17">
        <v>598</v>
      </c>
      <c r="M152" s="17">
        <v>0</v>
      </c>
      <c r="N152" s="68" t="str">
        <f t="shared" si="19"/>
        <v>*</v>
      </c>
      <c r="O152" s="46"/>
      <c r="P152" s="46"/>
    </row>
    <row r="153" spans="1:16" s="44" customFormat="1" ht="9.75" customHeight="1">
      <c r="A153" s="20"/>
      <c r="B153" s="81" t="s">
        <v>282</v>
      </c>
      <c r="C153" s="81"/>
      <c r="D153" s="15"/>
      <c r="E153" s="8"/>
      <c r="F153" s="11">
        <f t="shared" si="12"/>
        <v>1197469</v>
      </c>
      <c r="G153" s="11">
        <f t="shared" si="12"/>
        <v>1111106</v>
      </c>
      <c r="H153" s="64">
        <f t="shared" si="13"/>
        <v>107.77270575444646</v>
      </c>
      <c r="I153" s="11">
        <f>SUM(I154:I157,I162:I164)</f>
        <v>1192563</v>
      </c>
      <c r="J153" s="11">
        <f>SUM(J154:J157,J162:J164)</f>
        <v>1102622</v>
      </c>
      <c r="K153" s="65">
        <f>IF(J153=0,IF(I153=0,0,"*"),IF(I153&gt;=J153*10,"******",I153/J153*100))</f>
        <v>108.15701119694691</v>
      </c>
      <c r="L153" s="11">
        <f>SUM(L154:L157,L162:L164)</f>
        <v>4906</v>
      </c>
      <c r="M153" s="11">
        <f>SUM(M154:M157,M162:M164)</f>
        <v>8484</v>
      </c>
      <c r="N153" s="73">
        <f t="shared" si="19"/>
        <v>57.826496935407825</v>
      </c>
      <c r="O153" s="43"/>
      <c r="P153" s="49"/>
    </row>
    <row r="154" spans="1:16" s="48" customFormat="1" ht="9.75" customHeight="1">
      <c r="A154" s="13" t="s">
        <v>207</v>
      </c>
      <c r="B154" s="74" t="s">
        <v>208</v>
      </c>
      <c r="C154" s="74"/>
      <c r="D154" s="75"/>
      <c r="E154" s="16"/>
      <c r="F154" s="11">
        <f t="shared" si="12"/>
        <v>1059285</v>
      </c>
      <c r="G154" s="11">
        <f t="shared" si="12"/>
        <v>992572</v>
      </c>
      <c r="H154" s="64">
        <f t="shared" si="13"/>
        <v>106.7212252612405</v>
      </c>
      <c r="I154" s="17">
        <v>1059285</v>
      </c>
      <c r="J154" s="17">
        <v>992572</v>
      </c>
      <c r="K154" s="67">
        <f>IF(J154=0,IF(I154=0,0,"*"),IF(I154&gt;=J154*10,"******",I154/J154*100))</f>
        <v>106.7212252612405</v>
      </c>
      <c r="L154" s="17">
        <v>0</v>
      </c>
      <c r="M154" s="17">
        <v>0</v>
      </c>
      <c r="N154" s="68">
        <f t="shared" si="19"/>
        <v>0</v>
      </c>
      <c r="O154" s="46"/>
      <c r="P154" s="46"/>
    </row>
    <row r="155" spans="1:16" s="48" customFormat="1" ht="9.75" customHeight="1">
      <c r="A155" s="13" t="s">
        <v>209</v>
      </c>
      <c r="B155" s="74" t="s">
        <v>210</v>
      </c>
      <c r="C155" s="74"/>
      <c r="D155" s="75"/>
      <c r="E155" s="16"/>
      <c r="F155" s="11">
        <f t="shared" si="12"/>
        <v>97083</v>
      </c>
      <c r="G155" s="11">
        <f t="shared" si="12"/>
        <v>85948</v>
      </c>
      <c r="H155" s="64">
        <f t="shared" si="13"/>
        <v>112.95550798157026</v>
      </c>
      <c r="I155" s="17">
        <v>97083</v>
      </c>
      <c r="J155" s="17">
        <v>85948</v>
      </c>
      <c r="K155" s="67">
        <f aca="true" t="shared" si="20" ref="K155:K165">IF(J155=0,IF(I155=0,0,"*"),IF(I155&gt;=J155*10,"******",I155/J155*100))</f>
        <v>112.95550798157026</v>
      </c>
      <c r="L155" s="17">
        <v>0</v>
      </c>
      <c r="M155" s="17">
        <v>0</v>
      </c>
      <c r="N155" s="68">
        <f t="shared" si="19"/>
        <v>0</v>
      </c>
      <c r="O155" s="46"/>
      <c r="P155" s="46"/>
    </row>
    <row r="156" spans="1:16" s="48" customFormat="1" ht="9.75" customHeight="1">
      <c r="A156" s="13" t="s">
        <v>211</v>
      </c>
      <c r="B156" s="74" t="s">
        <v>212</v>
      </c>
      <c r="C156" s="74"/>
      <c r="D156" s="75"/>
      <c r="E156" s="16"/>
      <c r="F156" s="11">
        <f aca="true" t="shared" si="21" ref="F156:G165">SUM(I156,L156)</f>
        <v>38</v>
      </c>
      <c r="G156" s="11">
        <f t="shared" si="21"/>
        <v>89</v>
      </c>
      <c r="H156" s="64">
        <f t="shared" si="13"/>
        <v>42.69662921348314</v>
      </c>
      <c r="I156" s="17">
        <v>0</v>
      </c>
      <c r="J156" s="17">
        <v>0</v>
      </c>
      <c r="K156" s="67">
        <f t="shared" si="20"/>
        <v>0</v>
      </c>
      <c r="L156" s="17">
        <v>38</v>
      </c>
      <c r="M156" s="17">
        <v>89</v>
      </c>
      <c r="N156" s="68">
        <f t="shared" si="19"/>
        <v>42.69662921348314</v>
      </c>
      <c r="O156" s="46"/>
      <c r="P156" s="46"/>
    </row>
    <row r="157" spans="1:16" s="48" customFormat="1" ht="9.75" customHeight="1">
      <c r="A157" s="13" t="s">
        <v>213</v>
      </c>
      <c r="B157" s="74" t="s">
        <v>214</v>
      </c>
      <c r="C157" s="74"/>
      <c r="D157" s="75"/>
      <c r="E157" s="16"/>
      <c r="F157" s="11">
        <f t="shared" si="21"/>
        <v>0</v>
      </c>
      <c r="G157" s="11">
        <f t="shared" si="21"/>
        <v>7</v>
      </c>
      <c r="H157" s="64">
        <f t="shared" si="13"/>
        <v>0</v>
      </c>
      <c r="I157" s="17">
        <v>0</v>
      </c>
      <c r="J157" s="17">
        <v>7</v>
      </c>
      <c r="K157" s="67">
        <f t="shared" si="20"/>
        <v>0</v>
      </c>
      <c r="L157" s="17">
        <v>0</v>
      </c>
      <c r="M157" s="17">
        <v>0</v>
      </c>
      <c r="N157" s="68">
        <f t="shared" si="19"/>
        <v>0</v>
      </c>
      <c r="O157" s="46"/>
      <c r="P157" s="46"/>
    </row>
    <row r="158" spans="1:16" s="48" customFormat="1" ht="9.75" customHeight="1">
      <c r="A158" s="19" t="s">
        <v>213</v>
      </c>
      <c r="B158" s="14"/>
      <c r="C158" s="74" t="s">
        <v>215</v>
      </c>
      <c r="D158" s="74"/>
      <c r="E158" s="16"/>
      <c r="F158" s="11">
        <f t="shared" si="21"/>
        <v>0</v>
      </c>
      <c r="G158" s="11">
        <f t="shared" si="21"/>
        <v>0</v>
      </c>
      <c r="H158" s="64">
        <f aca="true" t="shared" si="22" ref="H158:H165">IF(G158=0,IF(F158=0,0,"*"),IF(F158&gt;=G158*10,"******",F158/G158*100))</f>
        <v>0</v>
      </c>
      <c r="I158" s="17">
        <v>0</v>
      </c>
      <c r="J158" s="17">
        <v>0</v>
      </c>
      <c r="K158" s="67">
        <f t="shared" si="20"/>
        <v>0</v>
      </c>
      <c r="L158" s="17">
        <v>0</v>
      </c>
      <c r="M158" s="17">
        <v>0</v>
      </c>
      <c r="N158" s="68">
        <f t="shared" si="19"/>
        <v>0</v>
      </c>
      <c r="O158" s="46"/>
      <c r="P158" s="46"/>
    </row>
    <row r="159" spans="1:16" s="48" customFormat="1" ht="9.75" customHeight="1">
      <c r="A159" s="19" t="s">
        <v>216</v>
      </c>
      <c r="B159" s="14"/>
      <c r="C159" s="74" t="s">
        <v>217</v>
      </c>
      <c r="D159" s="74"/>
      <c r="E159" s="16"/>
      <c r="F159" s="11">
        <f t="shared" si="21"/>
        <v>0</v>
      </c>
      <c r="G159" s="11">
        <f t="shared" si="21"/>
        <v>7</v>
      </c>
      <c r="H159" s="64">
        <f t="shared" si="22"/>
        <v>0</v>
      </c>
      <c r="I159" s="17">
        <v>0</v>
      </c>
      <c r="J159" s="17">
        <v>7</v>
      </c>
      <c r="K159" s="67">
        <f t="shared" si="20"/>
        <v>0</v>
      </c>
      <c r="L159" s="17">
        <v>0</v>
      </c>
      <c r="M159" s="17">
        <v>0</v>
      </c>
      <c r="N159" s="68">
        <f t="shared" si="19"/>
        <v>0</v>
      </c>
      <c r="O159" s="46"/>
      <c r="P159" s="46"/>
    </row>
    <row r="160" spans="1:16" s="48" customFormat="1" ht="9.75" customHeight="1">
      <c r="A160" s="19" t="s">
        <v>218</v>
      </c>
      <c r="B160" s="14"/>
      <c r="C160" s="74" t="s">
        <v>283</v>
      </c>
      <c r="D160" s="74"/>
      <c r="E160" s="16"/>
      <c r="F160" s="11">
        <f t="shared" si="21"/>
        <v>0</v>
      </c>
      <c r="G160" s="11">
        <f t="shared" si="21"/>
        <v>0</v>
      </c>
      <c r="H160" s="64">
        <f t="shared" si="22"/>
        <v>0</v>
      </c>
      <c r="I160" s="17">
        <v>0</v>
      </c>
      <c r="J160" s="17">
        <v>0</v>
      </c>
      <c r="K160" s="67">
        <f t="shared" si="20"/>
        <v>0</v>
      </c>
      <c r="L160" s="17">
        <v>0</v>
      </c>
      <c r="M160" s="17">
        <v>0</v>
      </c>
      <c r="N160" s="68">
        <f t="shared" si="19"/>
        <v>0</v>
      </c>
      <c r="O160" s="46"/>
      <c r="P160" s="46"/>
    </row>
    <row r="161" spans="1:16" s="48" customFormat="1" ht="9.75" customHeight="1">
      <c r="A161" s="19" t="s">
        <v>219</v>
      </c>
      <c r="B161" s="14"/>
      <c r="C161" s="74" t="s">
        <v>220</v>
      </c>
      <c r="D161" s="74"/>
      <c r="E161" s="16"/>
      <c r="F161" s="11">
        <f t="shared" si="21"/>
        <v>0</v>
      </c>
      <c r="G161" s="11">
        <f t="shared" si="21"/>
        <v>0</v>
      </c>
      <c r="H161" s="64">
        <f t="shared" si="22"/>
        <v>0</v>
      </c>
      <c r="I161" s="17">
        <v>0</v>
      </c>
      <c r="J161" s="17">
        <v>0</v>
      </c>
      <c r="K161" s="67">
        <f t="shared" si="20"/>
        <v>0</v>
      </c>
      <c r="L161" s="17">
        <v>0</v>
      </c>
      <c r="M161" s="17">
        <v>0</v>
      </c>
      <c r="N161" s="68">
        <f t="shared" si="19"/>
        <v>0</v>
      </c>
      <c r="O161" s="46"/>
      <c r="P161" s="46"/>
    </row>
    <row r="162" spans="1:16" s="48" customFormat="1" ht="9.75" customHeight="1">
      <c r="A162" s="13" t="s">
        <v>216</v>
      </c>
      <c r="B162" s="74" t="s">
        <v>284</v>
      </c>
      <c r="C162" s="74"/>
      <c r="D162" s="75"/>
      <c r="E162" s="16"/>
      <c r="F162" s="11">
        <f t="shared" si="21"/>
        <v>0</v>
      </c>
      <c r="G162" s="11">
        <f t="shared" si="21"/>
        <v>0</v>
      </c>
      <c r="H162" s="64">
        <f t="shared" si="22"/>
        <v>0</v>
      </c>
      <c r="I162" s="17">
        <v>0</v>
      </c>
      <c r="J162" s="17">
        <v>0</v>
      </c>
      <c r="K162" s="67">
        <f t="shared" si="20"/>
        <v>0</v>
      </c>
      <c r="L162" s="17">
        <v>0</v>
      </c>
      <c r="M162" s="17">
        <v>0</v>
      </c>
      <c r="N162" s="68">
        <f t="shared" si="19"/>
        <v>0</v>
      </c>
      <c r="O162" s="46"/>
      <c r="P162" s="46"/>
    </row>
    <row r="163" spans="1:16" s="48" customFormat="1" ht="9.75" customHeight="1">
      <c r="A163" s="13" t="s">
        <v>221</v>
      </c>
      <c r="B163" s="74" t="s">
        <v>222</v>
      </c>
      <c r="C163" s="74"/>
      <c r="D163" s="75"/>
      <c r="E163" s="16"/>
      <c r="F163" s="11">
        <f t="shared" si="21"/>
        <v>1174</v>
      </c>
      <c r="G163" s="11">
        <f t="shared" si="21"/>
        <v>2547</v>
      </c>
      <c r="H163" s="64">
        <f t="shared" si="22"/>
        <v>46.09344326658814</v>
      </c>
      <c r="I163" s="17">
        <v>569</v>
      </c>
      <c r="J163" s="17">
        <v>2248</v>
      </c>
      <c r="K163" s="67">
        <f t="shared" si="20"/>
        <v>25.311387900355868</v>
      </c>
      <c r="L163" s="17">
        <v>605</v>
      </c>
      <c r="M163" s="17">
        <v>299</v>
      </c>
      <c r="N163" s="68">
        <f t="shared" si="19"/>
        <v>202.34113712374585</v>
      </c>
      <c r="O163" s="46"/>
      <c r="P163" s="46"/>
    </row>
    <row r="164" spans="1:16" s="48" customFormat="1" ht="9.75" customHeight="1">
      <c r="A164" s="13" t="s">
        <v>223</v>
      </c>
      <c r="B164" s="74" t="s">
        <v>224</v>
      </c>
      <c r="C164" s="74"/>
      <c r="D164" s="75"/>
      <c r="E164" s="16"/>
      <c r="F164" s="11">
        <f t="shared" si="21"/>
        <v>39889</v>
      </c>
      <c r="G164" s="11">
        <f t="shared" si="21"/>
        <v>29943</v>
      </c>
      <c r="H164" s="64">
        <f t="shared" si="22"/>
        <v>133.2164445780316</v>
      </c>
      <c r="I164" s="17">
        <v>35626</v>
      </c>
      <c r="J164" s="17">
        <v>21847</v>
      </c>
      <c r="K164" s="67">
        <f t="shared" si="20"/>
        <v>163.0704444546162</v>
      </c>
      <c r="L164" s="17">
        <v>4263</v>
      </c>
      <c r="M164" s="17">
        <v>8096</v>
      </c>
      <c r="N164" s="68">
        <f t="shared" si="19"/>
        <v>52.6556324110672</v>
      </c>
      <c r="O164" s="46"/>
      <c r="P164" s="46"/>
    </row>
    <row r="165" spans="1:16" s="44" customFormat="1" ht="9.75" customHeight="1">
      <c r="A165" s="20"/>
      <c r="B165" s="81" t="s">
        <v>294</v>
      </c>
      <c r="C165" s="81"/>
      <c r="D165" s="15"/>
      <c r="E165" s="8"/>
      <c r="F165" s="11">
        <f t="shared" si="21"/>
        <v>0</v>
      </c>
      <c r="G165" s="11">
        <f t="shared" si="21"/>
        <v>0</v>
      </c>
      <c r="H165" s="64">
        <f t="shared" si="22"/>
        <v>0</v>
      </c>
      <c r="I165" s="11">
        <v>0</v>
      </c>
      <c r="J165" s="11">
        <v>0</v>
      </c>
      <c r="K165" s="64">
        <f t="shared" si="20"/>
        <v>0</v>
      </c>
      <c r="L165" s="11">
        <v>0</v>
      </c>
      <c r="M165" s="11">
        <v>0</v>
      </c>
      <c r="N165" s="73">
        <f t="shared" si="19"/>
        <v>0</v>
      </c>
      <c r="O165" s="43"/>
      <c r="P165" s="43"/>
    </row>
    <row r="166" spans="6:16" ht="9.75" customHeight="1">
      <c r="F166" s="11"/>
      <c r="G166" s="11"/>
      <c r="H166" s="50"/>
      <c r="I166" s="17"/>
      <c r="J166" s="17"/>
      <c r="K166" s="51"/>
      <c r="L166" s="17"/>
      <c r="M166" s="17"/>
      <c r="N166" s="52"/>
      <c r="O166" s="53"/>
      <c r="P166" s="53"/>
    </row>
    <row r="167" spans="6:16" ht="9.75" customHeight="1">
      <c r="F167" s="11"/>
      <c r="G167" s="11"/>
      <c r="H167" s="50"/>
      <c r="I167" s="17"/>
      <c r="J167" s="17"/>
      <c r="K167" s="51"/>
      <c r="L167" s="17"/>
      <c r="M167" s="17"/>
      <c r="N167" s="52"/>
      <c r="O167" s="53"/>
      <c r="P167" s="53"/>
    </row>
    <row r="168" spans="6:16" ht="9.75" customHeight="1">
      <c r="F168" s="11"/>
      <c r="G168" s="11"/>
      <c r="H168" s="50"/>
      <c r="I168" s="17"/>
      <c r="J168" s="17"/>
      <c r="K168" s="51"/>
      <c r="L168" s="17"/>
      <c r="M168" s="17"/>
      <c r="N168" s="52"/>
      <c r="O168" s="53"/>
      <c r="P168" s="53"/>
    </row>
    <row r="169" spans="6:16" ht="9.75" customHeight="1">
      <c r="F169" s="11"/>
      <c r="G169" s="11"/>
      <c r="H169" s="50"/>
      <c r="I169" s="17"/>
      <c r="J169" s="17"/>
      <c r="K169" s="51"/>
      <c r="L169" s="17"/>
      <c r="M169" s="17"/>
      <c r="N169" s="52"/>
      <c r="O169" s="53"/>
      <c r="P169" s="53"/>
    </row>
    <row r="170" spans="6:16" ht="9.75" customHeight="1">
      <c r="F170" s="11"/>
      <c r="G170" s="11"/>
      <c r="H170" s="50"/>
      <c r="I170" s="17"/>
      <c r="J170" s="17"/>
      <c r="K170" s="51"/>
      <c r="L170" s="17"/>
      <c r="M170" s="17"/>
      <c r="N170" s="52"/>
      <c r="O170" s="53"/>
      <c r="P170" s="53"/>
    </row>
    <row r="171" spans="6:16" ht="9.75" customHeight="1">
      <c r="F171" s="11"/>
      <c r="G171" s="11"/>
      <c r="H171" s="50"/>
      <c r="I171" s="17"/>
      <c r="J171" s="17"/>
      <c r="K171" s="51"/>
      <c r="L171" s="17"/>
      <c r="M171" s="17"/>
      <c r="N171" s="52"/>
      <c r="O171" s="53"/>
      <c r="P171" s="53"/>
    </row>
    <row r="172" spans="1:16" ht="9.75" customHeight="1">
      <c r="A172" s="54"/>
      <c r="B172" s="54"/>
      <c r="C172" s="54"/>
      <c r="D172" s="54"/>
      <c r="E172" s="54"/>
      <c r="F172" s="33"/>
      <c r="G172" s="33"/>
      <c r="H172" s="55"/>
      <c r="I172" s="24"/>
      <c r="J172" s="24"/>
      <c r="K172" s="56"/>
      <c r="L172" s="24"/>
      <c r="M172" s="24"/>
      <c r="N172" s="57"/>
      <c r="O172" s="53"/>
      <c r="P172" s="53"/>
    </row>
    <row r="173" spans="15:16" ht="11.25" customHeight="1">
      <c r="O173" s="53"/>
      <c r="P173" s="53"/>
    </row>
    <row r="174" spans="15:16" ht="11.25" customHeight="1">
      <c r="O174" s="53"/>
      <c r="P174" s="53"/>
    </row>
    <row r="175" spans="15:16" ht="11.25" customHeight="1">
      <c r="O175" s="53"/>
      <c r="P175" s="53"/>
    </row>
    <row r="176" spans="15:16" ht="11.25" customHeight="1">
      <c r="O176" s="53"/>
      <c r="P176" s="53"/>
    </row>
    <row r="177" spans="15:16" ht="11.25" customHeight="1">
      <c r="O177" s="53"/>
      <c r="P177" s="53"/>
    </row>
    <row r="178" spans="15:16" ht="11.25" customHeight="1">
      <c r="O178" s="53"/>
      <c r="P178" s="53"/>
    </row>
    <row r="179" spans="15:16" ht="11.25" customHeight="1">
      <c r="O179" s="53"/>
      <c r="P179" s="53"/>
    </row>
    <row r="180" spans="15:16" ht="11.25" customHeight="1">
      <c r="O180" s="53"/>
      <c r="P180" s="53"/>
    </row>
    <row r="181" spans="15:16" ht="11.25" customHeight="1">
      <c r="O181" s="53"/>
      <c r="P181" s="53"/>
    </row>
    <row r="182" spans="15:16" ht="11.25" customHeight="1">
      <c r="O182" s="53"/>
      <c r="P182" s="53"/>
    </row>
    <row r="183" spans="15:16" ht="11.25" customHeight="1">
      <c r="O183" s="53"/>
      <c r="P183" s="53"/>
    </row>
    <row r="184" spans="15:16" ht="11.25" customHeight="1">
      <c r="O184" s="53"/>
      <c r="P184" s="53"/>
    </row>
    <row r="185" spans="15:16" ht="11.25" customHeight="1">
      <c r="O185" s="53"/>
      <c r="P185" s="53"/>
    </row>
    <row r="186" spans="15:16" ht="11.25" customHeight="1">
      <c r="O186" s="53"/>
      <c r="P186" s="53"/>
    </row>
    <row r="187" spans="15:16" ht="11.25" customHeight="1">
      <c r="O187" s="53"/>
      <c r="P187" s="53"/>
    </row>
    <row r="188" spans="15:16" ht="11.25" customHeight="1">
      <c r="O188" s="53"/>
      <c r="P188" s="53"/>
    </row>
    <row r="189" spans="15:16" ht="11.25" customHeight="1">
      <c r="O189" s="53"/>
      <c r="P189" s="53"/>
    </row>
    <row r="190" spans="15:16" ht="11.25" customHeight="1">
      <c r="O190" s="53"/>
      <c r="P190" s="53"/>
    </row>
    <row r="191" spans="15:16" ht="11.25" customHeight="1">
      <c r="O191" s="53"/>
      <c r="P191" s="53"/>
    </row>
    <row r="192" spans="15:16" ht="11.25" customHeight="1">
      <c r="O192" s="53"/>
      <c r="P192" s="53"/>
    </row>
    <row r="193" spans="15:16" ht="11.25" customHeight="1">
      <c r="O193" s="53"/>
      <c r="P193" s="53"/>
    </row>
    <row r="194" spans="15:16" ht="11.25" customHeight="1">
      <c r="O194" s="53"/>
      <c r="P194" s="53"/>
    </row>
    <row r="195" spans="15:16" ht="11.25" customHeight="1">
      <c r="O195" s="53"/>
      <c r="P195" s="53"/>
    </row>
    <row r="196" spans="15:16" ht="11.25" customHeight="1">
      <c r="O196" s="53"/>
      <c r="P196" s="53"/>
    </row>
    <row r="197" spans="15:16" ht="11.25" customHeight="1">
      <c r="O197" s="53"/>
      <c r="P197" s="53"/>
    </row>
    <row r="198" spans="15:16" ht="11.25" customHeight="1">
      <c r="O198" s="53"/>
      <c r="P198" s="53"/>
    </row>
    <row r="199" spans="15:16" ht="11.25" customHeight="1">
      <c r="O199" s="53"/>
      <c r="P199" s="53"/>
    </row>
    <row r="200" spans="15:16" ht="11.25" customHeight="1">
      <c r="O200" s="53"/>
      <c r="P200" s="53"/>
    </row>
    <row r="201" spans="15:16" ht="11.25" customHeight="1">
      <c r="O201" s="53"/>
      <c r="P201" s="53"/>
    </row>
    <row r="202" spans="15:16" ht="11.25" customHeight="1">
      <c r="O202" s="53"/>
      <c r="P202" s="53"/>
    </row>
    <row r="203" spans="15:16" ht="11.25" customHeight="1">
      <c r="O203" s="53"/>
      <c r="P203" s="53"/>
    </row>
    <row r="204" spans="15:16" ht="11.25" customHeight="1">
      <c r="O204" s="53"/>
      <c r="P204" s="53"/>
    </row>
    <row r="205" spans="15:16" ht="11.25" customHeight="1">
      <c r="O205" s="53"/>
      <c r="P205" s="53"/>
    </row>
    <row r="206" spans="15:16" ht="11.25" customHeight="1">
      <c r="O206" s="53"/>
      <c r="P206" s="53"/>
    </row>
    <row r="207" spans="15:16" ht="11.25" customHeight="1">
      <c r="O207" s="53"/>
      <c r="P207" s="53"/>
    </row>
    <row r="208" spans="15:16" ht="11.25" customHeight="1">
      <c r="O208" s="53"/>
      <c r="P208" s="53"/>
    </row>
    <row r="209" spans="15:16" ht="11.25" customHeight="1">
      <c r="O209" s="53"/>
      <c r="P209" s="53"/>
    </row>
    <row r="210" spans="15:16" ht="11.25" customHeight="1">
      <c r="O210" s="53"/>
      <c r="P210" s="53"/>
    </row>
    <row r="211" spans="15:16" ht="11.25" customHeight="1">
      <c r="O211" s="53"/>
      <c r="P211" s="53"/>
    </row>
    <row r="212" spans="15:16" ht="11.25" customHeight="1">
      <c r="O212" s="53"/>
      <c r="P212" s="53"/>
    </row>
    <row r="213" spans="15:16" ht="11.25" customHeight="1">
      <c r="O213" s="53"/>
      <c r="P213" s="53"/>
    </row>
    <row r="214" spans="15:16" ht="11.25" customHeight="1">
      <c r="O214" s="53"/>
      <c r="P214" s="53"/>
    </row>
    <row r="215" spans="15:16" ht="11.25" customHeight="1">
      <c r="O215" s="53"/>
      <c r="P215" s="53"/>
    </row>
    <row r="216" spans="15:16" ht="11.25" customHeight="1">
      <c r="O216" s="53"/>
      <c r="P216" s="53"/>
    </row>
    <row r="217" spans="15:16" ht="11.25" customHeight="1">
      <c r="O217" s="53"/>
      <c r="P217" s="53"/>
    </row>
    <row r="218" spans="15:16" ht="11.25" customHeight="1">
      <c r="O218" s="53"/>
      <c r="P218" s="53"/>
    </row>
  </sheetData>
  <sheetProtection/>
  <mergeCells count="169">
    <mergeCell ref="C159:D159"/>
    <mergeCell ref="C158:D158"/>
    <mergeCell ref="B148:D148"/>
    <mergeCell ref="B151:D151"/>
    <mergeCell ref="B152:D152"/>
    <mergeCell ref="B165:C165"/>
    <mergeCell ref="B157:D157"/>
    <mergeCell ref="B162:D162"/>
    <mergeCell ref="B163:D163"/>
    <mergeCell ref="B164:D164"/>
    <mergeCell ref="C160:D160"/>
    <mergeCell ref="C161:D161"/>
    <mergeCell ref="B101:D101"/>
    <mergeCell ref="C103:D103"/>
    <mergeCell ref="C104:D104"/>
    <mergeCell ref="B144:C144"/>
    <mergeCell ref="C140:D140"/>
    <mergeCell ref="B143:D143"/>
    <mergeCell ref="B134:D134"/>
    <mergeCell ref="B135:D135"/>
    <mergeCell ref="B75:D75"/>
    <mergeCell ref="B78:D78"/>
    <mergeCell ref="B83:D83"/>
    <mergeCell ref="B84:D84"/>
    <mergeCell ref="C76:D76"/>
    <mergeCell ref="C77:D77"/>
    <mergeCell ref="C79:D79"/>
    <mergeCell ref="C80:D80"/>
    <mergeCell ref="C81:D81"/>
    <mergeCell ref="C82:D82"/>
    <mergeCell ref="B74:D74"/>
    <mergeCell ref="C59:D59"/>
    <mergeCell ref="C60:D60"/>
    <mergeCell ref="C61:D61"/>
    <mergeCell ref="C62:D62"/>
    <mergeCell ref="C63:D63"/>
    <mergeCell ref="C64:D64"/>
    <mergeCell ref="B23:D23"/>
    <mergeCell ref="B24:C24"/>
    <mergeCell ref="B51:D51"/>
    <mergeCell ref="C54:D54"/>
    <mergeCell ref="B43:D43"/>
    <mergeCell ref="B39:D39"/>
    <mergeCell ref="B40:D40"/>
    <mergeCell ref="B41:D41"/>
    <mergeCell ref="B52:D52"/>
    <mergeCell ref="C45:D45"/>
    <mergeCell ref="B19:D19"/>
    <mergeCell ref="B20:D20"/>
    <mergeCell ref="C17:D17"/>
    <mergeCell ref="C18:D18"/>
    <mergeCell ref="C44:D44"/>
    <mergeCell ref="C37:D37"/>
    <mergeCell ref="B32:D32"/>
    <mergeCell ref="B25:D25"/>
    <mergeCell ref="B26:D26"/>
    <mergeCell ref="B22:D22"/>
    <mergeCell ref="C46:D46"/>
    <mergeCell ref="B21:D21"/>
    <mergeCell ref="L88:N89"/>
    <mergeCell ref="C47:D47"/>
    <mergeCell ref="C48:D48"/>
    <mergeCell ref="C49:D49"/>
    <mergeCell ref="B50:C50"/>
    <mergeCell ref="B85:D85"/>
    <mergeCell ref="B86:D86"/>
    <mergeCell ref="B87:D87"/>
    <mergeCell ref="F90:H90"/>
    <mergeCell ref="I90:K90"/>
    <mergeCell ref="L90:N90"/>
    <mergeCell ref="A88:K89"/>
    <mergeCell ref="B149:D149"/>
    <mergeCell ref="C98:D98"/>
    <mergeCell ref="C112:D112"/>
    <mergeCell ref="B113:D113"/>
    <mergeCell ref="B114:D114"/>
    <mergeCell ref="B115:D115"/>
    <mergeCell ref="B150:D150"/>
    <mergeCell ref="C130:D130"/>
    <mergeCell ref="C131:D131"/>
    <mergeCell ref="B126:D126"/>
    <mergeCell ref="B127:D127"/>
    <mergeCell ref="B132:C132"/>
    <mergeCell ref="B133:D133"/>
    <mergeCell ref="B136:D136"/>
    <mergeCell ref="B137:D137"/>
    <mergeCell ref="B138:D138"/>
    <mergeCell ref="B155:D155"/>
    <mergeCell ref="B156:D156"/>
    <mergeCell ref="B139:D139"/>
    <mergeCell ref="B142:D142"/>
    <mergeCell ref="C141:D141"/>
    <mergeCell ref="B145:D145"/>
    <mergeCell ref="B146:D146"/>
    <mergeCell ref="B147:D147"/>
    <mergeCell ref="B153:C153"/>
    <mergeCell ref="B154:D154"/>
    <mergeCell ref="C121:D121"/>
    <mergeCell ref="C122:D122"/>
    <mergeCell ref="C117:D117"/>
    <mergeCell ref="C118:D118"/>
    <mergeCell ref="C119:D119"/>
    <mergeCell ref="C116:D116"/>
    <mergeCell ref="B95:D95"/>
    <mergeCell ref="B96:D96"/>
    <mergeCell ref="C111:D111"/>
    <mergeCell ref="B109:D109"/>
    <mergeCell ref="B108:D108"/>
    <mergeCell ref="B97:D97"/>
    <mergeCell ref="C99:D99"/>
    <mergeCell ref="C100:D100"/>
    <mergeCell ref="C102:D102"/>
    <mergeCell ref="C105:D105"/>
    <mergeCell ref="B92:C92"/>
    <mergeCell ref="B94:D94"/>
    <mergeCell ref="B56:D56"/>
    <mergeCell ref="C65:D65"/>
    <mergeCell ref="C66:D66"/>
    <mergeCell ref="C67:D67"/>
    <mergeCell ref="C68:D68"/>
    <mergeCell ref="C72:D72"/>
    <mergeCell ref="A90:E91"/>
    <mergeCell ref="B73:D73"/>
    <mergeCell ref="B53:D53"/>
    <mergeCell ref="C55:D55"/>
    <mergeCell ref="B57:D57"/>
    <mergeCell ref="B58:D58"/>
    <mergeCell ref="B42:D42"/>
    <mergeCell ref="B33:D33"/>
    <mergeCell ref="B34:D34"/>
    <mergeCell ref="B35:D35"/>
    <mergeCell ref="B38:D38"/>
    <mergeCell ref="C36:D36"/>
    <mergeCell ref="B27:D27"/>
    <mergeCell ref="B28:D28"/>
    <mergeCell ref="B29:D29"/>
    <mergeCell ref="B30:D30"/>
    <mergeCell ref="B31:C31"/>
    <mergeCell ref="C12:D12"/>
    <mergeCell ref="C14:D14"/>
    <mergeCell ref="C15:D15"/>
    <mergeCell ref="B13:D13"/>
    <mergeCell ref="B16:D16"/>
    <mergeCell ref="A1:K2"/>
    <mergeCell ref="L1:N2"/>
    <mergeCell ref="A3:E4"/>
    <mergeCell ref="F3:H3"/>
    <mergeCell ref="I3:K3"/>
    <mergeCell ref="L3:N3"/>
    <mergeCell ref="C106:D106"/>
    <mergeCell ref="C110:D110"/>
    <mergeCell ref="B93:D93"/>
    <mergeCell ref="B5:C5"/>
    <mergeCell ref="B6:C6"/>
    <mergeCell ref="B7:D7"/>
    <mergeCell ref="B8:D8"/>
    <mergeCell ref="C11:D11"/>
    <mergeCell ref="B9:D9"/>
    <mergeCell ref="B10:D10"/>
    <mergeCell ref="C125:D125"/>
    <mergeCell ref="C128:D128"/>
    <mergeCell ref="C129:D129"/>
    <mergeCell ref="C120:D120"/>
    <mergeCell ref="C123:D123"/>
    <mergeCell ref="C69:D69"/>
    <mergeCell ref="C70:D70"/>
    <mergeCell ref="B107:D107"/>
    <mergeCell ref="C124:D124"/>
    <mergeCell ref="C71:D71"/>
  </mergeCells>
  <printOptions verticalCentered="1"/>
  <pageMargins left="0.4724409448818898" right="0.3937007874015748" top="0.3937007874015748" bottom="0.3937007874015748" header="0" footer="0"/>
  <pageSetup firstPageNumber="3" useFirstPageNumber="1" horizontalDpi="600" verticalDpi="600" orientation="portrait" paperSize="9" scale="98" r:id="rId1"/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76"/>
  <sheetViews>
    <sheetView showGridLines="0" workbookViewId="0" topLeftCell="A1">
      <selection activeCell="A1" sqref="A1:K2"/>
    </sheetView>
  </sheetViews>
  <sheetFormatPr defaultColWidth="9.00390625" defaultRowHeight="11.25" customHeight="1"/>
  <cols>
    <col min="1" max="1" width="3.75390625" style="1" customWidth="1"/>
    <col min="2" max="2" width="1.4921875" style="1" customWidth="1"/>
    <col min="3" max="3" width="13.875" style="1" customWidth="1"/>
    <col min="4" max="4" width="1.875" style="1" customWidth="1"/>
    <col min="5" max="5" width="1.37890625" style="1" customWidth="1"/>
    <col min="6" max="7" width="8.875" style="60" customWidth="1"/>
    <col min="8" max="8" width="6.50390625" style="39" customWidth="1"/>
    <col min="9" max="10" width="8.875" style="60" customWidth="1"/>
    <col min="11" max="11" width="6.50390625" style="39" customWidth="1"/>
    <col min="12" max="13" width="8.875" style="60" customWidth="1"/>
    <col min="14" max="14" width="6.50390625" style="39" customWidth="1"/>
    <col min="15" max="16384" width="9.00390625" style="1" customWidth="1"/>
  </cols>
  <sheetData>
    <row r="1" spans="1:14" ht="11.25" customHeight="1">
      <c r="A1" s="84" t="s">
        <v>225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85"/>
      <c r="N1" s="85"/>
    </row>
    <row r="2" spans="1:14" ht="11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6"/>
      <c r="M2" s="86"/>
      <c r="N2" s="86"/>
    </row>
    <row r="3" spans="1:14" s="3" customFormat="1" ht="23.25" customHeight="1">
      <c r="A3" s="87"/>
      <c r="B3" s="87"/>
      <c r="C3" s="87"/>
      <c r="D3" s="87"/>
      <c r="E3" s="88"/>
      <c r="F3" s="99" t="s">
        <v>288</v>
      </c>
      <c r="G3" s="99"/>
      <c r="H3" s="99"/>
      <c r="I3" s="99" t="s">
        <v>289</v>
      </c>
      <c r="J3" s="99"/>
      <c r="K3" s="99"/>
      <c r="L3" s="99" t="s">
        <v>290</v>
      </c>
      <c r="M3" s="99"/>
      <c r="N3" s="100"/>
    </row>
    <row r="4" spans="1:14" s="3" customFormat="1" ht="23.25" customHeight="1">
      <c r="A4" s="89"/>
      <c r="B4" s="89"/>
      <c r="C4" s="89"/>
      <c r="D4" s="89"/>
      <c r="E4" s="98"/>
      <c r="F4" s="2" t="s">
        <v>296</v>
      </c>
      <c r="G4" s="2" t="s">
        <v>297</v>
      </c>
      <c r="H4" s="4" t="s">
        <v>229</v>
      </c>
      <c r="I4" s="2" t="s">
        <v>295</v>
      </c>
      <c r="J4" s="2" t="s">
        <v>291</v>
      </c>
      <c r="K4" s="4" t="s">
        <v>229</v>
      </c>
      <c r="L4" s="2" t="s">
        <v>295</v>
      </c>
      <c r="M4" s="2" t="s">
        <v>291</v>
      </c>
      <c r="N4" s="5" t="s">
        <v>229</v>
      </c>
    </row>
    <row r="5" spans="1:15" s="9" customFormat="1" ht="9.75" customHeight="1">
      <c r="A5" s="6"/>
      <c r="B5" s="80" t="s">
        <v>230</v>
      </c>
      <c r="C5" s="80"/>
      <c r="D5" s="7"/>
      <c r="E5" s="8"/>
      <c r="F5" s="27">
        <f>SUM(I5,L5)</f>
        <v>3960068</v>
      </c>
      <c r="G5" s="27">
        <f aca="true" t="shared" si="0" ref="G5:G68">SUM(J5,M5)</f>
        <v>4103444</v>
      </c>
      <c r="H5" s="61">
        <f>IF(G5=0,IF(F5=0,0,"*"),IF(F5&gt;=G5*10,"******",F5/G5*100))</f>
        <v>96.50595938436103</v>
      </c>
      <c r="I5" s="27">
        <f>SUM(I6,I24,I31,I50,I92,I132,I144,I153)</f>
        <v>1462383</v>
      </c>
      <c r="J5" s="27">
        <f>SUM(J6,J24,J31,J50,J92,J132,J144,J153)</f>
        <v>1502680</v>
      </c>
      <c r="K5" s="62">
        <f>IF(J5=0,IF(I5=0,0,"*"),IF(I5&gt;=J5*10,"******",I5/J5*100))</f>
        <v>97.31832459339313</v>
      </c>
      <c r="L5" s="27">
        <f>SUM(L6,L24,L31,L50,L92,L132,L144,L153)</f>
        <v>2497685</v>
      </c>
      <c r="M5" s="27">
        <f>SUM(M6,M24,M31,M50,M92,M132,M144,M153)</f>
        <v>2600764</v>
      </c>
      <c r="N5" s="63">
        <f>IF(M5=0,IF(L5=0,0,"*"),IF(L5&gt;=M5*10,"******",L5/M5*100))</f>
        <v>96.03658771038049</v>
      </c>
      <c r="O5" s="59"/>
    </row>
    <row r="6" spans="1:15" s="9" customFormat="1" ht="9.75" customHeight="1">
      <c r="A6" s="6"/>
      <c r="B6" s="81" t="s">
        <v>231</v>
      </c>
      <c r="C6" s="81"/>
      <c r="D6" s="10"/>
      <c r="E6" s="8"/>
      <c r="F6" s="11">
        <f aca="true" t="shared" si="1" ref="F6:G69">SUM(I6,L6)</f>
        <v>41450</v>
      </c>
      <c r="G6" s="11">
        <f t="shared" si="0"/>
        <v>37614</v>
      </c>
      <c r="H6" s="64">
        <f>IF(G6=0,IF(F6=0,0,"*"),IF(F6&gt;=G6*10,"******",F6/G6*100))</f>
        <v>110.19833040889031</v>
      </c>
      <c r="I6" s="11">
        <f>SUM(I7:I10,I13,I16,I19:I23)</f>
        <v>40270</v>
      </c>
      <c r="J6" s="11">
        <f>SUM(J7:J10,J13,J16,J19:J23)</f>
        <v>37093</v>
      </c>
      <c r="K6" s="65">
        <f>IF(J6=0,IF(I6=0,0,"*"),IF(I6&gt;=J6*10,"******",I6/J6*100))</f>
        <v>108.56495834793627</v>
      </c>
      <c r="L6" s="11">
        <f>SUM(L7:L10,L13,L16,L19:L23)</f>
        <v>1180</v>
      </c>
      <c r="M6" s="11">
        <f>SUM(M7:M10,M13,M16,M19:M23)</f>
        <v>521</v>
      </c>
      <c r="N6" s="66">
        <f>IF(M6=0,IF(L6=0,0,"*"),IF(L6&gt;=M6*10,"******",L6/M6*100))</f>
        <v>226.48752399232245</v>
      </c>
      <c r="O6" s="59"/>
    </row>
    <row r="7" spans="1:15" s="18" customFormat="1" ht="9.75" customHeight="1">
      <c r="A7" s="13" t="s">
        <v>0</v>
      </c>
      <c r="B7" s="74" t="s">
        <v>1</v>
      </c>
      <c r="C7" s="74"/>
      <c r="D7" s="77"/>
      <c r="E7" s="16"/>
      <c r="F7" s="11">
        <f t="shared" si="1"/>
        <v>0</v>
      </c>
      <c r="G7" s="11">
        <f t="shared" si="0"/>
        <v>50</v>
      </c>
      <c r="H7" s="64">
        <f aca="true" t="shared" si="2" ref="H7:H70">IF(G7=0,IF(F7=0,0,"*"),IF(F7&gt;=G7*10,"******",F7/G7*100))</f>
        <v>0</v>
      </c>
      <c r="I7" s="17">
        <v>0</v>
      </c>
      <c r="J7" s="17">
        <v>0</v>
      </c>
      <c r="K7" s="67">
        <f>IF(J7=0,IF(I7=0,0,"*"),IF(I7&gt;=J7*10,"******",I7/J7*100))</f>
        <v>0</v>
      </c>
      <c r="L7" s="17">
        <v>0</v>
      </c>
      <c r="M7" s="17">
        <v>50</v>
      </c>
      <c r="N7" s="68">
        <f>IF(M7=0,IF(L7=0,0,"*"),IF(L7&gt;=M7*10,"******",L7/M7*100))</f>
        <v>0</v>
      </c>
      <c r="O7" s="59"/>
    </row>
    <row r="8" spans="1:15" s="18" customFormat="1" ht="9.75" customHeight="1">
      <c r="A8" s="13" t="s">
        <v>2</v>
      </c>
      <c r="B8" s="74" t="s">
        <v>3</v>
      </c>
      <c r="C8" s="74"/>
      <c r="D8" s="77"/>
      <c r="E8" s="16"/>
      <c r="F8" s="11">
        <f t="shared" si="1"/>
        <v>660</v>
      </c>
      <c r="G8" s="11">
        <f t="shared" si="0"/>
        <v>280</v>
      </c>
      <c r="H8" s="64">
        <f t="shared" si="2"/>
        <v>235.71428571428572</v>
      </c>
      <c r="I8" s="17">
        <v>210</v>
      </c>
      <c r="J8" s="17">
        <v>0</v>
      </c>
      <c r="K8" s="67" t="str">
        <f aca="true" t="shared" si="3" ref="K8:K23">IF(J8=0,IF(I8=0,0,"*"),IF(I8&gt;=J8*10,"******",I8/J8*100))</f>
        <v>*</v>
      </c>
      <c r="L8" s="17">
        <v>450</v>
      </c>
      <c r="M8" s="17">
        <v>280</v>
      </c>
      <c r="N8" s="68">
        <f aca="true" t="shared" si="4" ref="N8:N23">IF(M8=0,IF(L8=0,0,"*"),IF(L8&gt;=M8*10,"******",L8/M8*100))</f>
        <v>160.71428571428572</v>
      </c>
      <c r="O8" s="59"/>
    </row>
    <row r="9" spans="1:15" s="18" customFormat="1" ht="9.75" customHeight="1">
      <c r="A9" s="13" t="s">
        <v>4</v>
      </c>
      <c r="B9" s="74" t="s">
        <v>5</v>
      </c>
      <c r="C9" s="74"/>
      <c r="D9" s="77"/>
      <c r="E9" s="16"/>
      <c r="F9" s="11">
        <f t="shared" si="1"/>
        <v>0</v>
      </c>
      <c r="G9" s="11">
        <f t="shared" si="0"/>
        <v>20</v>
      </c>
      <c r="H9" s="64">
        <f t="shared" si="2"/>
        <v>0</v>
      </c>
      <c r="I9" s="17">
        <v>0</v>
      </c>
      <c r="J9" s="17">
        <v>0</v>
      </c>
      <c r="K9" s="67">
        <f t="shared" si="3"/>
        <v>0</v>
      </c>
      <c r="L9" s="17">
        <v>0</v>
      </c>
      <c r="M9" s="17">
        <v>20</v>
      </c>
      <c r="N9" s="68">
        <f t="shared" si="4"/>
        <v>0</v>
      </c>
      <c r="O9" s="59"/>
    </row>
    <row r="10" spans="1:15" s="18" customFormat="1" ht="9.75" customHeight="1">
      <c r="A10" s="13" t="s">
        <v>6</v>
      </c>
      <c r="B10" s="74" t="s">
        <v>7</v>
      </c>
      <c r="C10" s="74"/>
      <c r="D10" s="77"/>
      <c r="E10" s="16"/>
      <c r="F10" s="11">
        <f t="shared" si="1"/>
        <v>0</v>
      </c>
      <c r="G10" s="11">
        <f t="shared" si="0"/>
        <v>11</v>
      </c>
      <c r="H10" s="64">
        <f t="shared" si="2"/>
        <v>0</v>
      </c>
      <c r="I10" s="17">
        <v>0</v>
      </c>
      <c r="J10" s="17">
        <v>0</v>
      </c>
      <c r="K10" s="67">
        <f t="shared" si="3"/>
        <v>0</v>
      </c>
      <c r="L10" s="17">
        <v>0</v>
      </c>
      <c r="M10" s="17">
        <v>11</v>
      </c>
      <c r="N10" s="68">
        <f t="shared" si="4"/>
        <v>0</v>
      </c>
      <c r="O10" s="59"/>
    </row>
    <row r="11" spans="1:15" s="18" customFormat="1" ht="9.75" customHeight="1">
      <c r="A11" s="19" t="s">
        <v>6</v>
      </c>
      <c r="B11" s="14"/>
      <c r="C11" s="74" t="s">
        <v>8</v>
      </c>
      <c r="D11" s="74"/>
      <c r="E11" s="16"/>
      <c r="F11" s="11">
        <f t="shared" si="1"/>
        <v>0</v>
      </c>
      <c r="G11" s="11">
        <f t="shared" si="0"/>
        <v>11</v>
      </c>
      <c r="H11" s="64">
        <f t="shared" si="2"/>
        <v>0</v>
      </c>
      <c r="I11" s="17">
        <v>0</v>
      </c>
      <c r="J11" s="17">
        <v>0</v>
      </c>
      <c r="K11" s="67">
        <f t="shared" si="3"/>
        <v>0</v>
      </c>
      <c r="L11" s="17">
        <v>0</v>
      </c>
      <c r="M11" s="17">
        <v>11</v>
      </c>
      <c r="N11" s="68">
        <f t="shared" si="4"/>
        <v>0</v>
      </c>
      <c r="O11" s="59"/>
    </row>
    <row r="12" spans="1:15" s="18" customFormat="1" ht="9.75" customHeight="1">
      <c r="A12" s="19" t="s">
        <v>9</v>
      </c>
      <c r="B12" s="14"/>
      <c r="C12" s="74" t="s">
        <v>10</v>
      </c>
      <c r="D12" s="74"/>
      <c r="E12" s="16"/>
      <c r="F12" s="11">
        <f t="shared" si="1"/>
        <v>0</v>
      </c>
      <c r="G12" s="11">
        <f t="shared" si="0"/>
        <v>0</v>
      </c>
      <c r="H12" s="64">
        <f t="shared" si="2"/>
        <v>0</v>
      </c>
      <c r="I12" s="17">
        <v>0</v>
      </c>
      <c r="J12" s="17">
        <v>0</v>
      </c>
      <c r="K12" s="67">
        <f t="shared" si="3"/>
        <v>0</v>
      </c>
      <c r="L12" s="17">
        <v>0</v>
      </c>
      <c r="M12" s="17">
        <v>0</v>
      </c>
      <c r="N12" s="68">
        <f t="shared" si="4"/>
        <v>0</v>
      </c>
      <c r="O12" s="59"/>
    </row>
    <row r="13" spans="1:15" s="18" customFormat="1" ht="9.75" customHeight="1">
      <c r="A13" s="13" t="s">
        <v>11</v>
      </c>
      <c r="B13" s="74" t="s">
        <v>12</v>
      </c>
      <c r="C13" s="74"/>
      <c r="D13" s="77"/>
      <c r="E13" s="16"/>
      <c r="F13" s="11">
        <f t="shared" si="1"/>
        <v>39750</v>
      </c>
      <c r="G13" s="11">
        <f t="shared" si="0"/>
        <v>37015</v>
      </c>
      <c r="H13" s="64">
        <f t="shared" si="2"/>
        <v>107.38889639335405</v>
      </c>
      <c r="I13" s="17">
        <v>39750</v>
      </c>
      <c r="J13" s="17">
        <v>37015</v>
      </c>
      <c r="K13" s="67">
        <f t="shared" si="3"/>
        <v>107.38889639335405</v>
      </c>
      <c r="L13" s="17">
        <v>0</v>
      </c>
      <c r="M13" s="17">
        <v>0</v>
      </c>
      <c r="N13" s="68">
        <f t="shared" si="4"/>
        <v>0</v>
      </c>
      <c r="O13" s="59"/>
    </row>
    <row r="14" spans="1:15" s="18" customFormat="1" ht="9.75" customHeight="1">
      <c r="A14" s="19" t="s">
        <v>11</v>
      </c>
      <c r="B14" s="14"/>
      <c r="C14" s="74" t="s">
        <v>232</v>
      </c>
      <c r="D14" s="74"/>
      <c r="E14" s="16"/>
      <c r="F14" s="11">
        <f t="shared" si="1"/>
        <v>0</v>
      </c>
      <c r="G14" s="11">
        <f t="shared" si="0"/>
        <v>0</v>
      </c>
      <c r="H14" s="64">
        <f t="shared" si="2"/>
        <v>0</v>
      </c>
      <c r="I14" s="17">
        <v>0</v>
      </c>
      <c r="J14" s="17">
        <v>0</v>
      </c>
      <c r="K14" s="67">
        <f t="shared" si="3"/>
        <v>0</v>
      </c>
      <c r="L14" s="17">
        <v>0</v>
      </c>
      <c r="M14" s="17">
        <v>0</v>
      </c>
      <c r="N14" s="68">
        <f t="shared" si="4"/>
        <v>0</v>
      </c>
      <c r="O14" s="59"/>
    </row>
    <row r="15" spans="1:15" s="18" customFormat="1" ht="9.75" customHeight="1">
      <c r="A15" s="19" t="s">
        <v>13</v>
      </c>
      <c r="B15" s="14"/>
      <c r="C15" s="74" t="s">
        <v>12</v>
      </c>
      <c r="D15" s="74"/>
      <c r="E15" s="16"/>
      <c r="F15" s="11">
        <f t="shared" si="1"/>
        <v>39750</v>
      </c>
      <c r="G15" s="11">
        <f t="shared" si="0"/>
        <v>37015</v>
      </c>
      <c r="H15" s="64">
        <f t="shared" si="2"/>
        <v>107.38889639335405</v>
      </c>
      <c r="I15" s="17">
        <v>39750</v>
      </c>
      <c r="J15" s="17">
        <v>37015</v>
      </c>
      <c r="K15" s="67">
        <f t="shared" si="3"/>
        <v>107.38889639335405</v>
      </c>
      <c r="L15" s="17">
        <v>0</v>
      </c>
      <c r="M15" s="17">
        <v>0</v>
      </c>
      <c r="N15" s="68">
        <f t="shared" si="4"/>
        <v>0</v>
      </c>
      <c r="O15" s="59"/>
    </row>
    <row r="16" spans="1:15" s="18" customFormat="1" ht="9.75" customHeight="1">
      <c r="A16" s="13" t="s">
        <v>14</v>
      </c>
      <c r="B16" s="74" t="s">
        <v>15</v>
      </c>
      <c r="C16" s="74"/>
      <c r="D16" s="77"/>
      <c r="E16" s="16"/>
      <c r="F16" s="11">
        <f t="shared" si="1"/>
        <v>1040</v>
      </c>
      <c r="G16" s="11">
        <f t="shared" si="0"/>
        <v>170</v>
      </c>
      <c r="H16" s="64">
        <f t="shared" si="2"/>
        <v>611.7647058823529</v>
      </c>
      <c r="I16" s="17">
        <v>310</v>
      </c>
      <c r="J16" s="17">
        <v>10</v>
      </c>
      <c r="K16" s="67" t="str">
        <f t="shared" si="3"/>
        <v>******</v>
      </c>
      <c r="L16" s="17">
        <v>730</v>
      </c>
      <c r="M16" s="17">
        <v>160</v>
      </c>
      <c r="N16" s="68">
        <f t="shared" si="4"/>
        <v>456.25</v>
      </c>
      <c r="O16" s="59"/>
    </row>
    <row r="17" spans="1:15" s="18" customFormat="1" ht="9.75" customHeight="1">
      <c r="A17" s="19" t="s">
        <v>14</v>
      </c>
      <c r="B17" s="14"/>
      <c r="C17" s="74" t="s">
        <v>16</v>
      </c>
      <c r="D17" s="74"/>
      <c r="E17" s="16"/>
      <c r="F17" s="11">
        <f t="shared" si="1"/>
        <v>1040</v>
      </c>
      <c r="G17" s="11">
        <f t="shared" si="0"/>
        <v>170</v>
      </c>
      <c r="H17" s="64">
        <f t="shared" si="2"/>
        <v>611.7647058823529</v>
      </c>
      <c r="I17" s="17">
        <v>310</v>
      </c>
      <c r="J17" s="17">
        <v>10</v>
      </c>
      <c r="K17" s="67" t="str">
        <f t="shared" si="3"/>
        <v>******</v>
      </c>
      <c r="L17" s="17">
        <v>730</v>
      </c>
      <c r="M17" s="17">
        <v>160</v>
      </c>
      <c r="N17" s="68">
        <f t="shared" si="4"/>
        <v>456.25</v>
      </c>
      <c r="O17" s="59"/>
    </row>
    <row r="18" spans="1:15" s="18" customFormat="1" ht="9.75" customHeight="1">
      <c r="A18" s="19" t="s">
        <v>17</v>
      </c>
      <c r="B18" s="14"/>
      <c r="C18" s="74" t="s">
        <v>18</v>
      </c>
      <c r="D18" s="74"/>
      <c r="E18" s="16"/>
      <c r="F18" s="11">
        <f t="shared" si="1"/>
        <v>0</v>
      </c>
      <c r="G18" s="11">
        <f t="shared" si="0"/>
        <v>0</v>
      </c>
      <c r="H18" s="64">
        <f t="shared" si="2"/>
        <v>0</v>
      </c>
      <c r="I18" s="17">
        <v>0</v>
      </c>
      <c r="J18" s="17">
        <v>0</v>
      </c>
      <c r="K18" s="67">
        <f t="shared" si="3"/>
        <v>0</v>
      </c>
      <c r="L18" s="17">
        <v>0</v>
      </c>
      <c r="M18" s="17">
        <v>0</v>
      </c>
      <c r="N18" s="68">
        <f t="shared" si="4"/>
        <v>0</v>
      </c>
      <c r="O18" s="59"/>
    </row>
    <row r="19" spans="1:15" s="18" customFormat="1" ht="9.75" customHeight="1">
      <c r="A19" s="13" t="s">
        <v>233</v>
      </c>
      <c r="B19" s="74" t="s">
        <v>234</v>
      </c>
      <c r="C19" s="74"/>
      <c r="D19" s="77"/>
      <c r="E19" s="16"/>
      <c r="F19" s="11">
        <f t="shared" si="1"/>
        <v>0</v>
      </c>
      <c r="G19" s="11">
        <f t="shared" si="0"/>
        <v>0</v>
      </c>
      <c r="H19" s="64">
        <f t="shared" si="2"/>
        <v>0</v>
      </c>
      <c r="I19" s="17">
        <v>0</v>
      </c>
      <c r="J19" s="17">
        <v>0</v>
      </c>
      <c r="K19" s="67">
        <f t="shared" si="3"/>
        <v>0</v>
      </c>
      <c r="L19" s="17">
        <v>0</v>
      </c>
      <c r="M19" s="17">
        <v>0</v>
      </c>
      <c r="N19" s="68">
        <f t="shared" si="4"/>
        <v>0</v>
      </c>
      <c r="O19" s="59"/>
    </row>
    <row r="20" spans="1:15" s="18" customFormat="1" ht="9.75" customHeight="1">
      <c r="A20" s="13" t="s">
        <v>19</v>
      </c>
      <c r="B20" s="74" t="s">
        <v>20</v>
      </c>
      <c r="C20" s="74"/>
      <c r="D20" s="77"/>
      <c r="E20" s="16"/>
      <c r="F20" s="11">
        <f t="shared" si="1"/>
        <v>0</v>
      </c>
      <c r="G20" s="11">
        <f t="shared" si="0"/>
        <v>0</v>
      </c>
      <c r="H20" s="64">
        <f t="shared" si="2"/>
        <v>0</v>
      </c>
      <c r="I20" s="17">
        <v>0</v>
      </c>
      <c r="J20" s="17">
        <v>0</v>
      </c>
      <c r="K20" s="67">
        <f t="shared" si="3"/>
        <v>0</v>
      </c>
      <c r="L20" s="17">
        <v>0</v>
      </c>
      <c r="M20" s="17">
        <v>0</v>
      </c>
      <c r="N20" s="68">
        <f t="shared" si="4"/>
        <v>0</v>
      </c>
      <c r="O20" s="59"/>
    </row>
    <row r="21" spans="1:15" s="18" customFormat="1" ht="9.75" customHeight="1">
      <c r="A21" s="13" t="s">
        <v>235</v>
      </c>
      <c r="B21" s="74" t="s">
        <v>236</v>
      </c>
      <c r="C21" s="74"/>
      <c r="D21" s="77"/>
      <c r="E21" s="16"/>
      <c r="F21" s="11">
        <f t="shared" si="1"/>
        <v>0</v>
      </c>
      <c r="G21" s="11">
        <f t="shared" si="0"/>
        <v>0</v>
      </c>
      <c r="H21" s="64">
        <f t="shared" si="2"/>
        <v>0</v>
      </c>
      <c r="I21" s="17">
        <v>0</v>
      </c>
      <c r="J21" s="17">
        <v>0</v>
      </c>
      <c r="K21" s="67">
        <f t="shared" si="3"/>
        <v>0</v>
      </c>
      <c r="L21" s="17">
        <v>0</v>
      </c>
      <c r="M21" s="17">
        <v>0</v>
      </c>
      <c r="N21" s="68">
        <f t="shared" si="4"/>
        <v>0</v>
      </c>
      <c r="O21" s="59"/>
    </row>
    <row r="22" spans="1:15" s="18" customFormat="1" ht="9.75" customHeight="1">
      <c r="A22" s="13" t="s">
        <v>21</v>
      </c>
      <c r="B22" s="74" t="s">
        <v>22</v>
      </c>
      <c r="C22" s="74"/>
      <c r="D22" s="77"/>
      <c r="E22" s="16"/>
      <c r="F22" s="11">
        <f t="shared" si="1"/>
        <v>0</v>
      </c>
      <c r="G22" s="11">
        <f t="shared" si="0"/>
        <v>0</v>
      </c>
      <c r="H22" s="64">
        <f t="shared" si="2"/>
        <v>0</v>
      </c>
      <c r="I22" s="17">
        <v>0</v>
      </c>
      <c r="J22" s="17">
        <v>0</v>
      </c>
      <c r="K22" s="67">
        <f t="shared" si="3"/>
        <v>0</v>
      </c>
      <c r="L22" s="17">
        <v>0</v>
      </c>
      <c r="M22" s="17">
        <v>0</v>
      </c>
      <c r="N22" s="68">
        <f t="shared" si="4"/>
        <v>0</v>
      </c>
      <c r="O22" s="59"/>
    </row>
    <row r="23" spans="1:15" s="18" customFormat="1" ht="9.75" customHeight="1">
      <c r="A23" s="13" t="s">
        <v>23</v>
      </c>
      <c r="B23" s="74" t="s">
        <v>24</v>
      </c>
      <c r="C23" s="74"/>
      <c r="D23" s="77"/>
      <c r="E23" s="16"/>
      <c r="F23" s="11">
        <f t="shared" si="1"/>
        <v>0</v>
      </c>
      <c r="G23" s="11">
        <f t="shared" si="0"/>
        <v>68</v>
      </c>
      <c r="H23" s="64">
        <f t="shared" si="2"/>
        <v>0</v>
      </c>
      <c r="I23" s="17">
        <v>0</v>
      </c>
      <c r="J23" s="17">
        <v>68</v>
      </c>
      <c r="K23" s="67">
        <f t="shared" si="3"/>
        <v>0</v>
      </c>
      <c r="L23" s="17">
        <v>0</v>
      </c>
      <c r="M23" s="17">
        <v>0</v>
      </c>
      <c r="N23" s="68">
        <f t="shared" si="4"/>
        <v>0</v>
      </c>
      <c r="O23" s="59"/>
    </row>
    <row r="24" spans="1:15" s="9" customFormat="1" ht="9.75" customHeight="1">
      <c r="A24" s="20"/>
      <c r="B24" s="81" t="s">
        <v>237</v>
      </c>
      <c r="C24" s="81"/>
      <c r="D24" s="15"/>
      <c r="E24" s="8"/>
      <c r="F24" s="11">
        <f t="shared" si="1"/>
        <v>3832</v>
      </c>
      <c r="G24" s="11">
        <f t="shared" si="0"/>
        <v>270</v>
      </c>
      <c r="H24" s="64" t="str">
        <f t="shared" si="2"/>
        <v>******</v>
      </c>
      <c r="I24" s="11">
        <f>SUM(I25:I30)</f>
        <v>3159</v>
      </c>
      <c r="J24" s="11">
        <f>SUM(J25:J30)</f>
        <v>0</v>
      </c>
      <c r="K24" s="65" t="str">
        <f aca="true" t="shared" si="5" ref="K24:K32">IF(J24=0,IF(I24=0,0,"*"),IF(I24&gt;=J24*10,"******",I24/J24*100))</f>
        <v>*</v>
      </c>
      <c r="L24" s="11">
        <f>SUM(L25:L30)</f>
        <v>673</v>
      </c>
      <c r="M24" s="11">
        <f>SUM(M25:M30)</f>
        <v>270</v>
      </c>
      <c r="N24" s="66">
        <f aca="true" t="shared" si="6" ref="N24:N32">IF(M24=0,IF(L24=0,0,"*"),IF(L24&gt;=M24*10,"******",L24/M24*100))</f>
        <v>249.25925925925924</v>
      </c>
      <c r="O24" s="59"/>
    </row>
    <row r="25" spans="1:15" s="18" customFormat="1" ht="9.75" customHeight="1">
      <c r="A25" s="13" t="s">
        <v>238</v>
      </c>
      <c r="B25" s="74" t="s">
        <v>239</v>
      </c>
      <c r="C25" s="74"/>
      <c r="D25" s="77"/>
      <c r="E25" s="16"/>
      <c r="F25" s="11">
        <f t="shared" si="1"/>
        <v>0</v>
      </c>
      <c r="G25" s="11">
        <f t="shared" si="0"/>
        <v>0</v>
      </c>
      <c r="H25" s="64">
        <f t="shared" si="2"/>
        <v>0</v>
      </c>
      <c r="I25" s="17">
        <v>0</v>
      </c>
      <c r="J25" s="17">
        <v>0</v>
      </c>
      <c r="K25" s="67">
        <f t="shared" si="5"/>
        <v>0</v>
      </c>
      <c r="L25" s="17">
        <v>0</v>
      </c>
      <c r="M25" s="17">
        <v>0</v>
      </c>
      <c r="N25" s="68">
        <f t="shared" si="6"/>
        <v>0</v>
      </c>
      <c r="O25" s="59"/>
    </row>
    <row r="26" spans="1:15" s="18" customFormat="1" ht="9.75" customHeight="1">
      <c r="A26" s="13" t="s">
        <v>240</v>
      </c>
      <c r="B26" s="74" t="s">
        <v>25</v>
      </c>
      <c r="C26" s="74"/>
      <c r="D26" s="77"/>
      <c r="E26" s="16"/>
      <c r="F26" s="11">
        <f t="shared" si="1"/>
        <v>793</v>
      </c>
      <c r="G26" s="11">
        <f t="shared" si="0"/>
        <v>250</v>
      </c>
      <c r="H26" s="64">
        <f t="shared" si="2"/>
        <v>317.2</v>
      </c>
      <c r="I26" s="17">
        <v>120</v>
      </c>
      <c r="J26" s="17">
        <v>0</v>
      </c>
      <c r="K26" s="67" t="str">
        <f t="shared" si="5"/>
        <v>*</v>
      </c>
      <c r="L26" s="17">
        <v>673</v>
      </c>
      <c r="M26" s="17">
        <v>250</v>
      </c>
      <c r="N26" s="68">
        <f t="shared" si="6"/>
        <v>269.20000000000005</v>
      </c>
      <c r="O26" s="59"/>
    </row>
    <row r="27" spans="1:15" s="18" customFormat="1" ht="9.75" customHeight="1">
      <c r="A27" s="13" t="s">
        <v>241</v>
      </c>
      <c r="B27" s="74" t="s">
        <v>242</v>
      </c>
      <c r="C27" s="74"/>
      <c r="D27" s="77"/>
      <c r="E27" s="16"/>
      <c r="F27" s="11">
        <f t="shared" si="1"/>
        <v>0</v>
      </c>
      <c r="G27" s="11">
        <f t="shared" si="0"/>
        <v>20</v>
      </c>
      <c r="H27" s="64">
        <f t="shared" si="2"/>
        <v>0</v>
      </c>
      <c r="I27" s="17">
        <v>0</v>
      </c>
      <c r="J27" s="17">
        <v>0</v>
      </c>
      <c r="K27" s="67">
        <f t="shared" si="5"/>
        <v>0</v>
      </c>
      <c r="L27" s="17">
        <v>0</v>
      </c>
      <c r="M27" s="17">
        <v>20</v>
      </c>
      <c r="N27" s="68">
        <f t="shared" si="6"/>
        <v>0</v>
      </c>
      <c r="O27" s="59"/>
    </row>
    <row r="28" spans="1:15" s="18" customFormat="1" ht="9.75" customHeight="1">
      <c r="A28" s="13" t="s">
        <v>243</v>
      </c>
      <c r="B28" s="74" t="s">
        <v>26</v>
      </c>
      <c r="C28" s="74"/>
      <c r="D28" s="77"/>
      <c r="E28" s="16"/>
      <c r="F28" s="11">
        <f t="shared" si="1"/>
        <v>3039</v>
      </c>
      <c r="G28" s="11">
        <f t="shared" si="0"/>
        <v>0</v>
      </c>
      <c r="H28" s="64" t="str">
        <f t="shared" si="2"/>
        <v>*</v>
      </c>
      <c r="I28" s="17">
        <v>3039</v>
      </c>
      <c r="J28" s="17">
        <v>0</v>
      </c>
      <c r="K28" s="67" t="str">
        <f t="shared" si="5"/>
        <v>*</v>
      </c>
      <c r="L28" s="17">
        <v>0</v>
      </c>
      <c r="M28" s="17">
        <v>0</v>
      </c>
      <c r="N28" s="68">
        <f t="shared" si="6"/>
        <v>0</v>
      </c>
      <c r="O28" s="59"/>
    </row>
    <row r="29" spans="1:15" s="18" customFormat="1" ht="9.75" customHeight="1">
      <c r="A29" s="13" t="s">
        <v>244</v>
      </c>
      <c r="B29" s="74" t="s">
        <v>245</v>
      </c>
      <c r="C29" s="74"/>
      <c r="D29" s="77"/>
      <c r="E29" s="16"/>
      <c r="F29" s="11">
        <f t="shared" si="1"/>
        <v>0</v>
      </c>
      <c r="G29" s="11">
        <f t="shared" si="0"/>
        <v>0</v>
      </c>
      <c r="H29" s="64">
        <f t="shared" si="2"/>
        <v>0</v>
      </c>
      <c r="I29" s="17">
        <v>0</v>
      </c>
      <c r="J29" s="17">
        <v>0</v>
      </c>
      <c r="K29" s="67">
        <f t="shared" si="5"/>
        <v>0</v>
      </c>
      <c r="L29" s="17">
        <v>0</v>
      </c>
      <c r="M29" s="17">
        <v>0</v>
      </c>
      <c r="N29" s="68">
        <f t="shared" si="6"/>
        <v>0</v>
      </c>
      <c r="O29" s="59"/>
    </row>
    <row r="30" spans="1:15" s="18" customFormat="1" ht="9.75" customHeight="1">
      <c r="A30" s="13" t="s">
        <v>246</v>
      </c>
      <c r="B30" s="74" t="s">
        <v>247</v>
      </c>
      <c r="C30" s="74"/>
      <c r="D30" s="77"/>
      <c r="E30" s="16"/>
      <c r="F30" s="11">
        <f t="shared" si="1"/>
        <v>0</v>
      </c>
      <c r="G30" s="11">
        <f t="shared" si="0"/>
        <v>0</v>
      </c>
      <c r="H30" s="64">
        <f t="shared" si="2"/>
        <v>0</v>
      </c>
      <c r="I30" s="17">
        <v>0</v>
      </c>
      <c r="J30" s="17">
        <v>0</v>
      </c>
      <c r="K30" s="67">
        <f t="shared" si="5"/>
        <v>0</v>
      </c>
      <c r="L30" s="17">
        <v>0</v>
      </c>
      <c r="M30" s="17">
        <v>0</v>
      </c>
      <c r="N30" s="68">
        <f t="shared" si="6"/>
        <v>0</v>
      </c>
      <c r="O30" s="59"/>
    </row>
    <row r="31" spans="1:15" s="9" customFormat="1" ht="9.75" customHeight="1">
      <c r="A31" s="20"/>
      <c r="B31" s="81" t="s">
        <v>292</v>
      </c>
      <c r="C31" s="81"/>
      <c r="D31" s="15"/>
      <c r="E31" s="8"/>
      <c r="F31" s="11">
        <f t="shared" si="1"/>
        <v>1137702</v>
      </c>
      <c r="G31" s="11">
        <f t="shared" si="0"/>
        <v>1103273</v>
      </c>
      <c r="H31" s="64">
        <f t="shared" si="2"/>
        <v>103.12062381658937</v>
      </c>
      <c r="I31" s="11">
        <f>SUM(I32:I35,I38:I43)</f>
        <v>3721</v>
      </c>
      <c r="J31" s="11">
        <f>SUM(J32:J35,J38:J43)</f>
        <v>6665</v>
      </c>
      <c r="K31" s="65">
        <f t="shared" si="5"/>
        <v>55.82895723930983</v>
      </c>
      <c r="L31" s="11">
        <f>SUM(L32:L35,L38:L43)</f>
        <v>1133981</v>
      </c>
      <c r="M31" s="11">
        <f>SUM(M32:M35,M38:M43)</f>
        <v>1096608</v>
      </c>
      <c r="N31" s="66">
        <f t="shared" si="6"/>
        <v>103.40805465581138</v>
      </c>
      <c r="O31" s="59"/>
    </row>
    <row r="32" spans="1:15" s="18" customFormat="1" ht="9.75" customHeight="1">
      <c r="A32" s="13" t="s">
        <v>248</v>
      </c>
      <c r="B32" s="74" t="s">
        <v>27</v>
      </c>
      <c r="C32" s="74"/>
      <c r="D32" s="77"/>
      <c r="E32" s="16"/>
      <c r="F32" s="11">
        <f t="shared" si="1"/>
        <v>0</v>
      </c>
      <c r="G32" s="11">
        <f t="shared" si="0"/>
        <v>0</v>
      </c>
      <c r="H32" s="64">
        <f t="shared" si="2"/>
        <v>0</v>
      </c>
      <c r="I32" s="17">
        <v>0</v>
      </c>
      <c r="J32" s="17">
        <v>0</v>
      </c>
      <c r="K32" s="67">
        <f t="shared" si="5"/>
        <v>0</v>
      </c>
      <c r="L32" s="17">
        <v>0</v>
      </c>
      <c r="M32" s="17">
        <v>0</v>
      </c>
      <c r="N32" s="68">
        <f t="shared" si="6"/>
        <v>0</v>
      </c>
      <c r="O32" s="59"/>
    </row>
    <row r="33" spans="1:15" s="18" customFormat="1" ht="9.75" customHeight="1">
      <c r="A33" s="13" t="s">
        <v>249</v>
      </c>
      <c r="B33" s="74" t="s">
        <v>28</v>
      </c>
      <c r="C33" s="74"/>
      <c r="D33" s="77"/>
      <c r="E33" s="16"/>
      <c r="F33" s="11">
        <f t="shared" si="1"/>
        <v>0</v>
      </c>
      <c r="G33" s="11">
        <f t="shared" si="0"/>
        <v>0</v>
      </c>
      <c r="H33" s="64">
        <f t="shared" si="2"/>
        <v>0</v>
      </c>
      <c r="I33" s="17">
        <v>0</v>
      </c>
      <c r="J33" s="17">
        <v>0</v>
      </c>
      <c r="K33" s="67">
        <f aca="true" t="shared" si="7" ref="K33:K49">IF(J33=0,IF(I33=0,0,"*"),IF(I33&gt;=J33*10,"******",I33/J33*100))</f>
        <v>0</v>
      </c>
      <c r="L33" s="17">
        <v>0</v>
      </c>
      <c r="M33" s="17">
        <v>0</v>
      </c>
      <c r="N33" s="68">
        <f aca="true" t="shared" si="8" ref="N33:N49">IF(M33=0,IF(L33=0,0,"*"),IF(L33&gt;=M33*10,"******",L33/M33*100))</f>
        <v>0</v>
      </c>
      <c r="O33" s="59"/>
    </row>
    <row r="34" spans="1:15" s="18" customFormat="1" ht="9.75" customHeight="1">
      <c r="A34" s="13" t="s">
        <v>250</v>
      </c>
      <c r="B34" s="74" t="s">
        <v>29</v>
      </c>
      <c r="C34" s="74"/>
      <c r="D34" s="77"/>
      <c r="E34" s="16"/>
      <c r="F34" s="11">
        <f t="shared" si="1"/>
        <v>0</v>
      </c>
      <c r="G34" s="11">
        <f t="shared" si="0"/>
        <v>0</v>
      </c>
      <c r="H34" s="64">
        <f t="shared" si="2"/>
        <v>0</v>
      </c>
      <c r="I34" s="17">
        <v>0</v>
      </c>
      <c r="J34" s="17">
        <v>0</v>
      </c>
      <c r="K34" s="67">
        <f t="shared" si="7"/>
        <v>0</v>
      </c>
      <c r="L34" s="17">
        <v>0</v>
      </c>
      <c r="M34" s="17">
        <v>0</v>
      </c>
      <c r="N34" s="68">
        <f t="shared" si="8"/>
        <v>0</v>
      </c>
      <c r="O34" s="59"/>
    </row>
    <row r="35" spans="1:15" s="18" customFormat="1" ht="9.75" customHeight="1">
      <c r="A35" s="13" t="s">
        <v>251</v>
      </c>
      <c r="B35" s="74" t="s">
        <v>30</v>
      </c>
      <c r="C35" s="74"/>
      <c r="D35" s="77"/>
      <c r="E35" s="16"/>
      <c r="F35" s="11">
        <f t="shared" si="1"/>
        <v>784533</v>
      </c>
      <c r="G35" s="11">
        <f t="shared" si="0"/>
        <v>734057</v>
      </c>
      <c r="H35" s="64">
        <f t="shared" si="2"/>
        <v>106.87630524605038</v>
      </c>
      <c r="I35" s="17">
        <v>3701</v>
      </c>
      <c r="J35" s="17">
        <v>6654</v>
      </c>
      <c r="K35" s="67">
        <f t="shared" si="7"/>
        <v>55.62067929065224</v>
      </c>
      <c r="L35" s="17">
        <v>780832</v>
      </c>
      <c r="M35" s="17">
        <v>727403</v>
      </c>
      <c r="N35" s="68">
        <f t="shared" si="8"/>
        <v>107.34517179610201</v>
      </c>
      <c r="O35" s="59"/>
    </row>
    <row r="36" spans="1:15" s="18" customFormat="1" ht="9.75" customHeight="1">
      <c r="A36" s="19" t="s">
        <v>251</v>
      </c>
      <c r="B36" s="14"/>
      <c r="C36" s="74" t="s">
        <v>31</v>
      </c>
      <c r="D36" s="74"/>
      <c r="E36" s="16"/>
      <c r="F36" s="11">
        <f t="shared" si="1"/>
        <v>22520</v>
      </c>
      <c r="G36" s="11">
        <f t="shared" si="0"/>
        <v>4000</v>
      </c>
      <c r="H36" s="64">
        <f t="shared" si="2"/>
        <v>563</v>
      </c>
      <c r="I36" s="17">
        <v>3600</v>
      </c>
      <c r="J36" s="17">
        <v>3000</v>
      </c>
      <c r="K36" s="67">
        <f t="shared" si="7"/>
        <v>120</v>
      </c>
      <c r="L36" s="17">
        <v>18920</v>
      </c>
      <c r="M36" s="17">
        <v>1000</v>
      </c>
      <c r="N36" s="68" t="str">
        <f t="shared" si="8"/>
        <v>******</v>
      </c>
      <c r="O36" s="59"/>
    </row>
    <row r="37" spans="1:15" s="18" customFormat="1" ht="9.75" customHeight="1">
      <c r="A37" s="19" t="s">
        <v>252</v>
      </c>
      <c r="B37" s="14"/>
      <c r="C37" s="74" t="s">
        <v>32</v>
      </c>
      <c r="D37" s="74"/>
      <c r="E37" s="16"/>
      <c r="F37" s="11">
        <f t="shared" si="1"/>
        <v>762013</v>
      </c>
      <c r="G37" s="11">
        <f t="shared" si="0"/>
        <v>730057</v>
      </c>
      <c r="H37" s="64">
        <f t="shared" si="2"/>
        <v>104.37719246579378</v>
      </c>
      <c r="I37" s="17">
        <v>101</v>
      </c>
      <c r="J37" s="17">
        <v>3654</v>
      </c>
      <c r="K37" s="67">
        <f t="shared" si="7"/>
        <v>2.7640941434044883</v>
      </c>
      <c r="L37" s="17">
        <v>761912</v>
      </c>
      <c r="M37" s="17">
        <v>726403</v>
      </c>
      <c r="N37" s="68">
        <f t="shared" si="8"/>
        <v>104.88833333562775</v>
      </c>
      <c r="O37" s="59"/>
    </row>
    <row r="38" spans="1:15" s="18" customFormat="1" ht="9.75" customHeight="1">
      <c r="A38" s="13" t="s">
        <v>252</v>
      </c>
      <c r="B38" s="74" t="s">
        <v>33</v>
      </c>
      <c r="C38" s="74"/>
      <c r="D38" s="77"/>
      <c r="E38" s="16"/>
      <c r="F38" s="11">
        <f t="shared" si="1"/>
        <v>0</v>
      </c>
      <c r="G38" s="11">
        <f t="shared" si="0"/>
        <v>11</v>
      </c>
      <c r="H38" s="64">
        <f t="shared" si="2"/>
        <v>0</v>
      </c>
      <c r="I38" s="17">
        <v>0</v>
      </c>
      <c r="J38" s="17">
        <v>11</v>
      </c>
      <c r="K38" s="67">
        <f t="shared" si="7"/>
        <v>0</v>
      </c>
      <c r="L38" s="17">
        <v>0</v>
      </c>
      <c r="M38" s="17">
        <v>0</v>
      </c>
      <c r="N38" s="68">
        <f t="shared" si="8"/>
        <v>0</v>
      </c>
      <c r="O38" s="59"/>
    </row>
    <row r="39" spans="1:15" s="18" customFormat="1" ht="9.75" customHeight="1">
      <c r="A39" s="13" t="s">
        <v>253</v>
      </c>
      <c r="B39" s="74" t="s">
        <v>34</v>
      </c>
      <c r="C39" s="74"/>
      <c r="D39" s="77"/>
      <c r="E39" s="16"/>
      <c r="F39" s="11">
        <f t="shared" si="1"/>
        <v>0</v>
      </c>
      <c r="G39" s="11">
        <f t="shared" si="0"/>
        <v>0</v>
      </c>
      <c r="H39" s="64">
        <f t="shared" si="2"/>
        <v>0</v>
      </c>
      <c r="I39" s="17">
        <v>0</v>
      </c>
      <c r="J39" s="17">
        <v>0</v>
      </c>
      <c r="K39" s="67">
        <f t="shared" si="7"/>
        <v>0</v>
      </c>
      <c r="L39" s="17">
        <v>0</v>
      </c>
      <c r="M39" s="17">
        <v>0</v>
      </c>
      <c r="N39" s="68">
        <f t="shared" si="8"/>
        <v>0</v>
      </c>
      <c r="O39" s="59"/>
    </row>
    <row r="40" spans="1:15" s="18" customFormat="1" ht="9.75" customHeight="1">
      <c r="A40" s="13" t="s">
        <v>254</v>
      </c>
      <c r="B40" s="74" t="s">
        <v>255</v>
      </c>
      <c r="C40" s="74"/>
      <c r="D40" s="77"/>
      <c r="E40" s="16"/>
      <c r="F40" s="11">
        <f t="shared" si="1"/>
        <v>0</v>
      </c>
      <c r="G40" s="11">
        <f t="shared" si="0"/>
        <v>0</v>
      </c>
      <c r="H40" s="64">
        <f t="shared" si="2"/>
        <v>0</v>
      </c>
      <c r="I40" s="17">
        <v>0</v>
      </c>
      <c r="J40" s="17">
        <v>0</v>
      </c>
      <c r="K40" s="67">
        <f t="shared" si="7"/>
        <v>0</v>
      </c>
      <c r="L40" s="17">
        <v>0</v>
      </c>
      <c r="M40" s="17">
        <v>0</v>
      </c>
      <c r="N40" s="68">
        <f t="shared" si="8"/>
        <v>0</v>
      </c>
      <c r="O40" s="59"/>
    </row>
    <row r="41" spans="1:15" s="18" customFormat="1" ht="9.75" customHeight="1">
      <c r="A41" s="13" t="s">
        <v>256</v>
      </c>
      <c r="B41" s="74" t="s">
        <v>257</v>
      </c>
      <c r="C41" s="74"/>
      <c r="D41" s="77"/>
      <c r="E41" s="16"/>
      <c r="F41" s="11">
        <f t="shared" si="1"/>
        <v>353166</v>
      </c>
      <c r="G41" s="11">
        <f t="shared" si="0"/>
        <v>369205</v>
      </c>
      <c r="H41" s="64">
        <f t="shared" si="2"/>
        <v>95.65580097777658</v>
      </c>
      <c r="I41" s="17">
        <v>20</v>
      </c>
      <c r="J41" s="17">
        <v>0</v>
      </c>
      <c r="K41" s="67" t="str">
        <f t="shared" si="7"/>
        <v>*</v>
      </c>
      <c r="L41" s="17">
        <v>353146</v>
      </c>
      <c r="M41" s="17">
        <v>369205</v>
      </c>
      <c r="N41" s="68">
        <f t="shared" si="8"/>
        <v>95.65038393304532</v>
      </c>
      <c r="O41" s="59"/>
    </row>
    <row r="42" spans="1:15" s="18" customFormat="1" ht="9.75" customHeight="1">
      <c r="A42" s="13" t="s">
        <v>258</v>
      </c>
      <c r="B42" s="74" t="s">
        <v>35</v>
      </c>
      <c r="C42" s="74"/>
      <c r="D42" s="77"/>
      <c r="E42" s="16"/>
      <c r="F42" s="11">
        <f t="shared" si="1"/>
        <v>0</v>
      </c>
      <c r="G42" s="11">
        <f t="shared" si="0"/>
        <v>0</v>
      </c>
      <c r="H42" s="64">
        <f t="shared" si="2"/>
        <v>0</v>
      </c>
      <c r="I42" s="17">
        <v>0</v>
      </c>
      <c r="J42" s="17">
        <v>0</v>
      </c>
      <c r="K42" s="67">
        <f t="shared" si="7"/>
        <v>0</v>
      </c>
      <c r="L42" s="17">
        <v>0</v>
      </c>
      <c r="M42" s="17">
        <v>0</v>
      </c>
      <c r="N42" s="68">
        <f t="shared" si="8"/>
        <v>0</v>
      </c>
      <c r="O42" s="59"/>
    </row>
    <row r="43" spans="1:15" s="18" customFormat="1" ht="9.75" customHeight="1">
      <c r="A43" s="13" t="s">
        <v>259</v>
      </c>
      <c r="B43" s="74" t="s">
        <v>36</v>
      </c>
      <c r="C43" s="74"/>
      <c r="D43" s="77"/>
      <c r="E43" s="16"/>
      <c r="F43" s="11">
        <f t="shared" si="1"/>
        <v>3</v>
      </c>
      <c r="G43" s="11">
        <f t="shared" si="0"/>
        <v>0</v>
      </c>
      <c r="H43" s="64" t="str">
        <f t="shared" si="2"/>
        <v>*</v>
      </c>
      <c r="I43" s="17">
        <v>0</v>
      </c>
      <c r="J43" s="17">
        <v>0</v>
      </c>
      <c r="K43" s="67">
        <f t="shared" si="7"/>
        <v>0</v>
      </c>
      <c r="L43" s="17">
        <v>3</v>
      </c>
      <c r="M43" s="17">
        <v>0</v>
      </c>
      <c r="N43" s="68" t="str">
        <f t="shared" si="8"/>
        <v>*</v>
      </c>
      <c r="O43" s="59"/>
    </row>
    <row r="44" spans="1:15" s="18" customFormat="1" ht="9.75" customHeight="1">
      <c r="A44" s="19" t="s">
        <v>259</v>
      </c>
      <c r="B44" s="14"/>
      <c r="C44" s="74" t="s">
        <v>37</v>
      </c>
      <c r="D44" s="74"/>
      <c r="E44" s="16"/>
      <c r="F44" s="11">
        <f t="shared" si="1"/>
        <v>0</v>
      </c>
      <c r="G44" s="11">
        <f t="shared" si="0"/>
        <v>0</v>
      </c>
      <c r="H44" s="64">
        <f t="shared" si="2"/>
        <v>0</v>
      </c>
      <c r="I44" s="17">
        <v>0</v>
      </c>
      <c r="J44" s="17">
        <v>0</v>
      </c>
      <c r="K44" s="67">
        <f t="shared" si="7"/>
        <v>0</v>
      </c>
      <c r="L44" s="17">
        <v>0</v>
      </c>
      <c r="M44" s="17">
        <v>0</v>
      </c>
      <c r="N44" s="68">
        <f t="shared" si="8"/>
        <v>0</v>
      </c>
      <c r="O44" s="59"/>
    </row>
    <row r="45" spans="1:15" s="18" customFormat="1" ht="9.75" customHeight="1">
      <c r="A45" s="19" t="s">
        <v>260</v>
      </c>
      <c r="B45" s="14"/>
      <c r="C45" s="74" t="s">
        <v>38</v>
      </c>
      <c r="D45" s="74"/>
      <c r="E45" s="16"/>
      <c r="F45" s="11">
        <f t="shared" si="1"/>
        <v>0</v>
      </c>
      <c r="G45" s="11">
        <f t="shared" si="0"/>
        <v>0</v>
      </c>
      <c r="H45" s="64">
        <f t="shared" si="2"/>
        <v>0</v>
      </c>
      <c r="I45" s="17">
        <v>0</v>
      </c>
      <c r="J45" s="17">
        <v>0</v>
      </c>
      <c r="K45" s="67">
        <f t="shared" si="7"/>
        <v>0</v>
      </c>
      <c r="L45" s="17">
        <v>0</v>
      </c>
      <c r="M45" s="17">
        <v>0</v>
      </c>
      <c r="N45" s="68">
        <f t="shared" si="8"/>
        <v>0</v>
      </c>
      <c r="O45" s="59"/>
    </row>
    <row r="46" spans="1:15" s="18" customFormat="1" ht="9.75" customHeight="1">
      <c r="A46" s="19" t="s">
        <v>261</v>
      </c>
      <c r="B46" s="14"/>
      <c r="C46" s="74" t="s">
        <v>262</v>
      </c>
      <c r="D46" s="74"/>
      <c r="E46" s="16"/>
      <c r="F46" s="11">
        <f t="shared" si="1"/>
        <v>0</v>
      </c>
      <c r="G46" s="11">
        <f t="shared" si="0"/>
        <v>0</v>
      </c>
      <c r="H46" s="64">
        <f t="shared" si="2"/>
        <v>0</v>
      </c>
      <c r="I46" s="17">
        <v>0</v>
      </c>
      <c r="J46" s="17">
        <v>0</v>
      </c>
      <c r="K46" s="67">
        <f t="shared" si="7"/>
        <v>0</v>
      </c>
      <c r="L46" s="17">
        <v>0</v>
      </c>
      <c r="M46" s="17">
        <v>0</v>
      </c>
      <c r="N46" s="68">
        <f t="shared" si="8"/>
        <v>0</v>
      </c>
      <c r="O46" s="59"/>
    </row>
    <row r="47" spans="1:15" s="18" customFormat="1" ht="9.75" customHeight="1">
      <c r="A47" s="19" t="s">
        <v>263</v>
      </c>
      <c r="B47" s="14"/>
      <c r="C47" s="74" t="s">
        <v>264</v>
      </c>
      <c r="D47" s="74"/>
      <c r="E47" s="16"/>
      <c r="F47" s="11">
        <f t="shared" si="1"/>
        <v>0</v>
      </c>
      <c r="G47" s="11">
        <f t="shared" si="0"/>
        <v>0</v>
      </c>
      <c r="H47" s="64">
        <f t="shared" si="2"/>
        <v>0</v>
      </c>
      <c r="I47" s="17">
        <v>0</v>
      </c>
      <c r="J47" s="17">
        <v>0</v>
      </c>
      <c r="K47" s="67">
        <f t="shared" si="7"/>
        <v>0</v>
      </c>
      <c r="L47" s="17">
        <v>0</v>
      </c>
      <c r="M47" s="17">
        <v>0</v>
      </c>
      <c r="N47" s="68">
        <f t="shared" si="8"/>
        <v>0</v>
      </c>
      <c r="O47" s="59"/>
    </row>
    <row r="48" spans="1:15" s="18" customFormat="1" ht="9.75" customHeight="1">
      <c r="A48" s="19" t="s">
        <v>265</v>
      </c>
      <c r="B48" s="14"/>
      <c r="C48" s="74" t="s">
        <v>266</v>
      </c>
      <c r="D48" s="74"/>
      <c r="E48" s="16"/>
      <c r="F48" s="11">
        <f t="shared" si="1"/>
        <v>0</v>
      </c>
      <c r="G48" s="11">
        <f t="shared" si="0"/>
        <v>0</v>
      </c>
      <c r="H48" s="64">
        <f t="shared" si="2"/>
        <v>0</v>
      </c>
      <c r="I48" s="17">
        <v>0</v>
      </c>
      <c r="J48" s="17">
        <v>0</v>
      </c>
      <c r="K48" s="67">
        <f t="shared" si="7"/>
        <v>0</v>
      </c>
      <c r="L48" s="17">
        <v>0</v>
      </c>
      <c r="M48" s="17">
        <v>0</v>
      </c>
      <c r="N48" s="68">
        <f t="shared" si="8"/>
        <v>0</v>
      </c>
      <c r="O48" s="59"/>
    </row>
    <row r="49" spans="1:15" s="18" customFormat="1" ht="9.75" customHeight="1">
      <c r="A49" s="19" t="s">
        <v>267</v>
      </c>
      <c r="B49" s="14"/>
      <c r="C49" s="74" t="s">
        <v>39</v>
      </c>
      <c r="D49" s="74"/>
      <c r="E49" s="16"/>
      <c r="F49" s="11">
        <f t="shared" si="1"/>
        <v>3</v>
      </c>
      <c r="G49" s="11">
        <f t="shared" si="0"/>
        <v>0</v>
      </c>
      <c r="H49" s="64" t="str">
        <f t="shared" si="2"/>
        <v>*</v>
      </c>
      <c r="I49" s="17">
        <v>0</v>
      </c>
      <c r="J49" s="17">
        <v>0</v>
      </c>
      <c r="K49" s="67">
        <f t="shared" si="7"/>
        <v>0</v>
      </c>
      <c r="L49" s="17">
        <v>3</v>
      </c>
      <c r="M49" s="17">
        <v>0</v>
      </c>
      <c r="N49" s="68" t="str">
        <f t="shared" si="8"/>
        <v>*</v>
      </c>
      <c r="O49" s="59"/>
    </row>
    <row r="50" spans="1:15" s="9" customFormat="1" ht="9.75" customHeight="1">
      <c r="A50" s="20"/>
      <c r="B50" s="81" t="s">
        <v>268</v>
      </c>
      <c r="C50" s="81"/>
      <c r="D50" s="15"/>
      <c r="E50" s="8"/>
      <c r="F50" s="11">
        <f t="shared" si="1"/>
        <v>2227270</v>
      </c>
      <c r="G50" s="11">
        <f t="shared" si="0"/>
        <v>2362467</v>
      </c>
      <c r="H50" s="64">
        <f t="shared" si="2"/>
        <v>94.27729572518896</v>
      </c>
      <c r="I50" s="11">
        <f>SUM(I51:I53,I56:I58,I73:I75,I78,I83:I87)</f>
        <v>1046367</v>
      </c>
      <c r="J50" s="11">
        <f>SUM(J51:J53,J56:J58,J73:J75,J78,J83:J87)</f>
        <v>1084300</v>
      </c>
      <c r="K50" s="65">
        <f>IF(J50=0,IF(I50=0,0,"*"),IF(I50&gt;=J50*10,"******",I50/J50*100))</f>
        <v>96.50161394448031</v>
      </c>
      <c r="L50" s="11">
        <f>SUM(L51:L53,L56:L58,L73:L75,L78,L83:L87)</f>
        <v>1180903</v>
      </c>
      <c r="M50" s="11">
        <f>SUM(M51:M53,M56:M58,M73:M75,M78,M83:M87)</f>
        <v>1278167</v>
      </c>
      <c r="N50" s="66">
        <f>IF(M50=0,IF(L50=0,0,"*"),IF(L50&gt;=M50*10,"******",L50/M50*100))</f>
        <v>92.3903527473327</v>
      </c>
      <c r="O50" s="59"/>
    </row>
    <row r="51" spans="1:15" s="18" customFormat="1" ht="9.75" customHeight="1">
      <c r="A51" s="13" t="s">
        <v>40</v>
      </c>
      <c r="B51" s="74" t="s">
        <v>41</v>
      </c>
      <c r="C51" s="74"/>
      <c r="D51" s="77"/>
      <c r="E51" s="16"/>
      <c r="F51" s="11">
        <f t="shared" si="1"/>
        <v>1259</v>
      </c>
      <c r="G51" s="11">
        <f t="shared" si="0"/>
        <v>2390</v>
      </c>
      <c r="H51" s="64">
        <f t="shared" si="2"/>
        <v>52.67782426778243</v>
      </c>
      <c r="I51" s="17">
        <v>83</v>
      </c>
      <c r="J51" s="17">
        <v>147</v>
      </c>
      <c r="K51" s="67">
        <f>IF(J51=0,IF(I51=0,0,"*"),IF(I51&gt;=J51*10,"******",I51/J51*100))</f>
        <v>56.4625850340136</v>
      </c>
      <c r="L51" s="17">
        <v>1176</v>
      </c>
      <c r="M51" s="17">
        <v>2243</v>
      </c>
      <c r="N51" s="68">
        <f>IF(M51=0,IF(L51=0,0,"*"),IF(L51&gt;=M51*10,"******",L51/M51*100))</f>
        <v>52.429781542576904</v>
      </c>
      <c r="O51" s="59"/>
    </row>
    <row r="52" spans="1:15" s="18" customFormat="1" ht="9.75" customHeight="1">
      <c r="A52" s="13" t="s">
        <v>42</v>
      </c>
      <c r="B52" s="74" t="s">
        <v>43</v>
      </c>
      <c r="C52" s="74"/>
      <c r="D52" s="77"/>
      <c r="E52" s="16"/>
      <c r="F52" s="11">
        <f t="shared" si="1"/>
        <v>41482</v>
      </c>
      <c r="G52" s="11">
        <f t="shared" si="0"/>
        <v>33538</v>
      </c>
      <c r="H52" s="64">
        <f t="shared" si="2"/>
        <v>123.68656449400679</v>
      </c>
      <c r="I52" s="17">
        <v>19045</v>
      </c>
      <c r="J52" s="17">
        <v>14126</v>
      </c>
      <c r="K52" s="67">
        <f aca="true" t="shared" si="9" ref="K52:K86">IF(J52=0,IF(I52=0,0,"*"),IF(I52&gt;=J52*10,"******",I52/J52*100))</f>
        <v>134.8223134645335</v>
      </c>
      <c r="L52" s="17">
        <v>22437</v>
      </c>
      <c r="M52" s="17">
        <v>19412</v>
      </c>
      <c r="N52" s="68">
        <f aca="true" t="shared" si="10" ref="N52:N86">IF(M52=0,IF(L52=0,0,"*"),IF(L52&gt;=M52*10,"******",L52/M52*100))</f>
        <v>115.58314444673398</v>
      </c>
      <c r="O52" s="59"/>
    </row>
    <row r="53" spans="1:15" s="18" customFormat="1" ht="9.75" customHeight="1">
      <c r="A53" s="13" t="s">
        <v>44</v>
      </c>
      <c r="B53" s="74" t="s">
        <v>45</v>
      </c>
      <c r="C53" s="74"/>
      <c r="D53" s="77"/>
      <c r="E53" s="16"/>
      <c r="F53" s="11">
        <f t="shared" si="1"/>
        <v>26493</v>
      </c>
      <c r="G53" s="11">
        <f t="shared" si="0"/>
        <v>27691</v>
      </c>
      <c r="H53" s="64">
        <f t="shared" si="2"/>
        <v>95.67368459066122</v>
      </c>
      <c r="I53" s="17">
        <v>0</v>
      </c>
      <c r="J53" s="17">
        <v>0</v>
      </c>
      <c r="K53" s="67">
        <f t="shared" si="9"/>
        <v>0</v>
      </c>
      <c r="L53" s="17">
        <v>26493</v>
      </c>
      <c r="M53" s="17">
        <v>27691</v>
      </c>
      <c r="N53" s="68">
        <f t="shared" si="10"/>
        <v>95.67368459066122</v>
      </c>
      <c r="O53" s="59"/>
    </row>
    <row r="54" spans="1:15" s="18" customFormat="1" ht="9.75" customHeight="1">
      <c r="A54" s="19" t="s">
        <v>44</v>
      </c>
      <c r="B54" s="14"/>
      <c r="C54" s="74" t="s">
        <v>46</v>
      </c>
      <c r="D54" s="74"/>
      <c r="E54" s="16"/>
      <c r="F54" s="11">
        <f t="shared" si="1"/>
        <v>26493</v>
      </c>
      <c r="G54" s="11">
        <f t="shared" si="0"/>
        <v>27691</v>
      </c>
      <c r="H54" s="64">
        <f t="shared" si="2"/>
        <v>95.67368459066122</v>
      </c>
      <c r="I54" s="17">
        <v>0</v>
      </c>
      <c r="J54" s="17">
        <v>0</v>
      </c>
      <c r="K54" s="67">
        <f t="shared" si="9"/>
        <v>0</v>
      </c>
      <c r="L54" s="17">
        <v>26493</v>
      </c>
      <c r="M54" s="17">
        <v>27691</v>
      </c>
      <c r="N54" s="68">
        <f t="shared" si="10"/>
        <v>95.67368459066122</v>
      </c>
      <c r="O54" s="59"/>
    </row>
    <row r="55" spans="1:15" s="18" customFormat="1" ht="9.75" customHeight="1">
      <c r="A55" s="19" t="s">
        <v>47</v>
      </c>
      <c r="B55" s="14"/>
      <c r="C55" s="74" t="s">
        <v>48</v>
      </c>
      <c r="D55" s="74"/>
      <c r="E55" s="16"/>
      <c r="F55" s="11">
        <f t="shared" si="1"/>
        <v>0</v>
      </c>
      <c r="G55" s="11">
        <f t="shared" si="0"/>
        <v>0</v>
      </c>
      <c r="H55" s="64">
        <f t="shared" si="2"/>
        <v>0</v>
      </c>
      <c r="I55" s="17">
        <v>0</v>
      </c>
      <c r="J55" s="17">
        <v>0</v>
      </c>
      <c r="K55" s="67">
        <f t="shared" si="9"/>
        <v>0</v>
      </c>
      <c r="L55" s="17">
        <v>0</v>
      </c>
      <c r="M55" s="17">
        <v>0</v>
      </c>
      <c r="N55" s="68">
        <f t="shared" si="10"/>
        <v>0</v>
      </c>
      <c r="O55" s="59"/>
    </row>
    <row r="56" spans="1:15" s="18" customFormat="1" ht="9.75" customHeight="1">
      <c r="A56" s="13" t="s">
        <v>49</v>
      </c>
      <c r="B56" s="74" t="s">
        <v>50</v>
      </c>
      <c r="C56" s="74"/>
      <c r="D56" s="77"/>
      <c r="E56" s="16"/>
      <c r="F56" s="11">
        <f t="shared" si="1"/>
        <v>0</v>
      </c>
      <c r="G56" s="11">
        <f t="shared" si="0"/>
        <v>0</v>
      </c>
      <c r="H56" s="64">
        <f t="shared" si="2"/>
        <v>0</v>
      </c>
      <c r="I56" s="17">
        <v>0</v>
      </c>
      <c r="J56" s="17">
        <v>0</v>
      </c>
      <c r="K56" s="67">
        <f t="shared" si="9"/>
        <v>0</v>
      </c>
      <c r="L56" s="17">
        <v>0</v>
      </c>
      <c r="M56" s="17">
        <v>0</v>
      </c>
      <c r="N56" s="68">
        <f t="shared" si="10"/>
        <v>0</v>
      </c>
      <c r="O56" s="59"/>
    </row>
    <row r="57" spans="1:15" s="18" customFormat="1" ht="9.75" customHeight="1">
      <c r="A57" s="13" t="s">
        <v>51</v>
      </c>
      <c r="B57" s="74" t="s">
        <v>52</v>
      </c>
      <c r="C57" s="74"/>
      <c r="D57" s="77"/>
      <c r="E57" s="16"/>
      <c r="F57" s="11">
        <f t="shared" si="1"/>
        <v>828</v>
      </c>
      <c r="G57" s="11">
        <f t="shared" si="0"/>
        <v>9009</v>
      </c>
      <c r="H57" s="64">
        <f t="shared" si="2"/>
        <v>9.19080919080919</v>
      </c>
      <c r="I57" s="17">
        <v>0</v>
      </c>
      <c r="J57" s="17">
        <v>0</v>
      </c>
      <c r="K57" s="67">
        <f t="shared" si="9"/>
        <v>0</v>
      </c>
      <c r="L57" s="17">
        <v>828</v>
      </c>
      <c r="M57" s="17">
        <v>9009</v>
      </c>
      <c r="N57" s="68">
        <f t="shared" si="10"/>
        <v>9.19080919080919</v>
      </c>
      <c r="O57" s="59"/>
    </row>
    <row r="58" spans="1:15" s="18" customFormat="1" ht="9.75" customHeight="1">
      <c r="A58" s="13" t="s">
        <v>53</v>
      </c>
      <c r="B58" s="74" t="s">
        <v>54</v>
      </c>
      <c r="C58" s="74"/>
      <c r="D58" s="77"/>
      <c r="E58" s="16"/>
      <c r="F58" s="11">
        <f t="shared" si="1"/>
        <v>2079140</v>
      </c>
      <c r="G58" s="11">
        <f t="shared" si="0"/>
        <v>2218417</v>
      </c>
      <c r="H58" s="64">
        <f t="shared" si="2"/>
        <v>93.72178449768461</v>
      </c>
      <c r="I58" s="17">
        <v>982510</v>
      </c>
      <c r="J58" s="17">
        <v>1031557</v>
      </c>
      <c r="K58" s="67">
        <f t="shared" si="9"/>
        <v>95.24534271979154</v>
      </c>
      <c r="L58" s="17">
        <v>1096630</v>
      </c>
      <c r="M58" s="17">
        <v>1186860</v>
      </c>
      <c r="N58" s="68">
        <f t="shared" si="10"/>
        <v>92.39758690999781</v>
      </c>
      <c r="O58" s="59"/>
    </row>
    <row r="59" spans="1:15" s="18" customFormat="1" ht="9.75" customHeight="1">
      <c r="A59" s="19" t="s">
        <v>55</v>
      </c>
      <c r="B59" s="14"/>
      <c r="C59" s="74" t="s">
        <v>56</v>
      </c>
      <c r="D59" s="74"/>
      <c r="E59" s="16"/>
      <c r="F59" s="11">
        <f t="shared" si="1"/>
        <v>13650</v>
      </c>
      <c r="G59" s="11">
        <f t="shared" si="0"/>
        <v>9000</v>
      </c>
      <c r="H59" s="64">
        <f t="shared" si="2"/>
        <v>151.66666666666666</v>
      </c>
      <c r="I59" s="17">
        <v>4575</v>
      </c>
      <c r="J59" s="17">
        <v>5025</v>
      </c>
      <c r="K59" s="67">
        <f t="shared" si="9"/>
        <v>91.04477611940298</v>
      </c>
      <c r="L59" s="17">
        <v>9075</v>
      </c>
      <c r="M59" s="17">
        <v>3975</v>
      </c>
      <c r="N59" s="68">
        <f t="shared" si="10"/>
        <v>228.30188679245285</v>
      </c>
      <c r="O59" s="59"/>
    </row>
    <row r="60" spans="1:15" s="18" customFormat="1" ht="9.75" customHeight="1">
      <c r="A60" s="19" t="s">
        <v>57</v>
      </c>
      <c r="B60" s="14"/>
      <c r="C60" s="74" t="s">
        <v>58</v>
      </c>
      <c r="D60" s="74"/>
      <c r="E60" s="16"/>
      <c r="F60" s="11">
        <f t="shared" si="1"/>
        <v>10000</v>
      </c>
      <c r="G60" s="11">
        <f t="shared" si="0"/>
        <v>10100</v>
      </c>
      <c r="H60" s="64">
        <f t="shared" si="2"/>
        <v>99.00990099009901</v>
      </c>
      <c r="I60" s="17">
        <v>2150</v>
      </c>
      <c r="J60" s="17">
        <v>2000</v>
      </c>
      <c r="K60" s="67">
        <f t="shared" si="9"/>
        <v>107.5</v>
      </c>
      <c r="L60" s="17">
        <v>7850</v>
      </c>
      <c r="M60" s="17">
        <v>8100</v>
      </c>
      <c r="N60" s="68">
        <f t="shared" si="10"/>
        <v>96.91358024691358</v>
      </c>
      <c r="O60" s="59"/>
    </row>
    <row r="61" spans="1:15" s="18" customFormat="1" ht="9.75" customHeight="1">
      <c r="A61" s="19" t="s">
        <v>59</v>
      </c>
      <c r="B61" s="14"/>
      <c r="C61" s="74" t="s">
        <v>60</v>
      </c>
      <c r="D61" s="74"/>
      <c r="E61" s="16"/>
      <c r="F61" s="11">
        <f t="shared" si="1"/>
        <v>0</v>
      </c>
      <c r="G61" s="11">
        <f t="shared" si="0"/>
        <v>0</v>
      </c>
      <c r="H61" s="64">
        <f t="shared" si="2"/>
        <v>0</v>
      </c>
      <c r="I61" s="17">
        <v>0</v>
      </c>
      <c r="J61" s="17">
        <v>0</v>
      </c>
      <c r="K61" s="67">
        <f t="shared" si="9"/>
        <v>0</v>
      </c>
      <c r="L61" s="17">
        <v>0</v>
      </c>
      <c r="M61" s="17">
        <v>0</v>
      </c>
      <c r="N61" s="68">
        <f t="shared" si="10"/>
        <v>0</v>
      </c>
      <c r="O61" s="59"/>
    </row>
    <row r="62" spans="1:15" s="18" customFormat="1" ht="9.75" customHeight="1">
      <c r="A62" s="19" t="s">
        <v>61</v>
      </c>
      <c r="B62" s="14"/>
      <c r="C62" s="74" t="s">
        <v>269</v>
      </c>
      <c r="D62" s="74"/>
      <c r="E62" s="16"/>
      <c r="F62" s="11">
        <f t="shared" si="1"/>
        <v>0</v>
      </c>
      <c r="G62" s="11">
        <f t="shared" si="0"/>
        <v>0</v>
      </c>
      <c r="H62" s="64">
        <f t="shared" si="2"/>
        <v>0</v>
      </c>
      <c r="I62" s="17">
        <v>0</v>
      </c>
      <c r="J62" s="17">
        <v>0</v>
      </c>
      <c r="K62" s="67">
        <f t="shared" si="9"/>
        <v>0</v>
      </c>
      <c r="L62" s="17">
        <v>0</v>
      </c>
      <c r="M62" s="17">
        <v>0</v>
      </c>
      <c r="N62" s="68">
        <f t="shared" si="10"/>
        <v>0</v>
      </c>
      <c r="O62" s="59"/>
    </row>
    <row r="63" spans="1:15" s="18" customFormat="1" ht="9.75" customHeight="1">
      <c r="A63" s="19" t="s">
        <v>62</v>
      </c>
      <c r="B63" s="14"/>
      <c r="C63" s="74" t="s">
        <v>63</v>
      </c>
      <c r="D63" s="74"/>
      <c r="E63" s="16"/>
      <c r="F63" s="11">
        <f t="shared" si="1"/>
        <v>57470</v>
      </c>
      <c r="G63" s="11">
        <f t="shared" si="0"/>
        <v>47390</v>
      </c>
      <c r="H63" s="64">
        <f t="shared" si="2"/>
        <v>121.27031019202363</v>
      </c>
      <c r="I63" s="17">
        <v>29540</v>
      </c>
      <c r="J63" s="17">
        <v>20580</v>
      </c>
      <c r="K63" s="67">
        <f t="shared" si="9"/>
        <v>143.5374149659864</v>
      </c>
      <c r="L63" s="17">
        <v>27930</v>
      </c>
      <c r="M63" s="17">
        <v>26810</v>
      </c>
      <c r="N63" s="68">
        <f t="shared" si="10"/>
        <v>104.177545691906</v>
      </c>
      <c r="O63" s="59"/>
    </row>
    <row r="64" spans="1:15" s="18" customFormat="1" ht="9.75" customHeight="1">
      <c r="A64" s="19" t="s">
        <v>64</v>
      </c>
      <c r="B64" s="14"/>
      <c r="C64" s="74" t="s">
        <v>65</v>
      </c>
      <c r="D64" s="74"/>
      <c r="E64" s="16"/>
      <c r="F64" s="11">
        <f t="shared" si="1"/>
        <v>62100</v>
      </c>
      <c r="G64" s="11">
        <f t="shared" si="0"/>
        <v>63400</v>
      </c>
      <c r="H64" s="64">
        <f t="shared" si="2"/>
        <v>97.94952681388013</v>
      </c>
      <c r="I64" s="17">
        <v>27850</v>
      </c>
      <c r="J64" s="17">
        <v>31800</v>
      </c>
      <c r="K64" s="67">
        <f t="shared" si="9"/>
        <v>87.57861635220125</v>
      </c>
      <c r="L64" s="17">
        <v>34250</v>
      </c>
      <c r="M64" s="17">
        <v>31600</v>
      </c>
      <c r="N64" s="68">
        <f t="shared" si="10"/>
        <v>108.38607594936708</v>
      </c>
      <c r="O64" s="59"/>
    </row>
    <row r="65" spans="1:15" s="18" customFormat="1" ht="9.75" customHeight="1">
      <c r="A65" s="19" t="s">
        <v>66</v>
      </c>
      <c r="B65" s="14"/>
      <c r="C65" s="74" t="s">
        <v>67</v>
      </c>
      <c r="D65" s="74"/>
      <c r="E65" s="16"/>
      <c r="F65" s="11">
        <f t="shared" si="1"/>
        <v>87230</v>
      </c>
      <c r="G65" s="11">
        <f t="shared" si="0"/>
        <v>72752</v>
      </c>
      <c r="H65" s="64">
        <f t="shared" si="2"/>
        <v>119.90048383549595</v>
      </c>
      <c r="I65" s="17">
        <v>38930</v>
      </c>
      <c r="J65" s="17">
        <v>29672</v>
      </c>
      <c r="K65" s="67">
        <f t="shared" si="9"/>
        <v>131.20113238069558</v>
      </c>
      <c r="L65" s="17">
        <v>48300</v>
      </c>
      <c r="M65" s="17">
        <v>43080</v>
      </c>
      <c r="N65" s="68">
        <f t="shared" si="10"/>
        <v>112.11699164345403</v>
      </c>
      <c r="O65" s="59"/>
    </row>
    <row r="66" spans="1:15" s="18" customFormat="1" ht="9.75" customHeight="1">
      <c r="A66" s="19" t="s">
        <v>68</v>
      </c>
      <c r="B66" s="14"/>
      <c r="C66" s="74" t="s">
        <v>69</v>
      </c>
      <c r="D66" s="74"/>
      <c r="E66" s="16"/>
      <c r="F66" s="11">
        <f t="shared" si="1"/>
        <v>240030</v>
      </c>
      <c r="G66" s="11">
        <f t="shared" si="0"/>
        <v>179060</v>
      </c>
      <c r="H66" s="64">
        <f t="shared" si="2"/>
        <v>134.05003909304142</v>
      </c>
      <c r="I66" s="17">
        <v>156950</v>
      </c>
      <c r="J66" s="17">
        <v>170690</v>
      </c>
      <c r="K66" s="67">
        <f t="shared" si="9"/>
        <v>91.95031929228425</v>
      </c>
      <c r="L66" s="17">
        <v>83080</v>
      </c>
      <c r="M66" s="17">
        <v>8370</v>
      </c>
      <c r="N66" s="68">
        <f t="shared" si="10"/>
        <v>992.5925925925926</v>
      </c>
      <c r="O66" s="59"/>
    </row>
    <row r="67" spans="1:15" s="18" customFormat="1" ht="9.75" customHeight="1">
      <c r="A67" s="19" t="s">
        <v>70</v>
      </c>
      <c r="B67" s="14"/>
      <c r="C67" s="74" t="s">
        <v>71</v>
      </c>
      <c r="D67" s="74"/>
      <c r="E67" s="16"/>
      <c r="F67" s="11">
        <f t="shared" si="1"/>
        <v>1366010</v>
      </c>
      <c r="G67" s="11">
        <f t="shared" si="0"/>
        <v>1548800</v>
      </c>
      <c r="H67" s="64">
        <f t="shared" si="2"/>
        <v>88.1979597107438</v>
      </c>
      <c r="I67" s="17">
        <v>650900</v>
      </c>
      <c r="J67" s="17">
        <v>725510</v>
      </c>
      <c r="K67" s="67">
        <f t="shared" si="9"/>
        <v>89.71619963887473</v>
      </c>
      <c r="L67" s="17">
        <v>715110</v>
      </c>
      <c r="M67" s="17">
        <v>823290</v>
      </c>
      <c r="N67" s="68">
        <f t="shared" si="10"/>
        <v>86.86003716794811</v>
      </c>
      <c r="O67" s="59"/>
    </row>
    <row r="68" spans="1:15" s="18" customFormat="1" ht="9.75" customHeight="1">
      <c r="A68" s="19" t="s">
        <v>72</v>
      </c>
      <c r="B68" s="14"/>
      <c r="C68" s="74" t="s">
        <v>73</v>
      </c>
      <c r="D68" s="74"/>
      <c r="E68" s="16"/>
      <c r="F68" s="11">
        <f t="shared" si="1"/>
        <v>241625</v>
      </c>
      <c r="G68" s="11">
        <f t="shared" si="0"/>
        <v>286740</v>
      </c>
      <c r="H68" s="64">
        <f t="shared" si="2"/>
        <v>84.26623421915323</v>
      </c>
      <c r="I68" s="17">
        <v>71425</v>
      </c>
      <c r="J68" s="17">
        <v>45765</v>
      </c>
      <c r="K68" s="67">
        <f t="shared" si="9"/>
        <v>156.06904839943186</v>
      </c>
      <c r="L68" s="17">
        <v>170200</v>
      </c>
      <c r="M68" s="17">
        <v>240975</v>
      </c>
      <c r="N68" s="68">
        <f t="shared" si="10"/>
        <v>70.62973337483142</v>
      </c>
      <c r="O68" s="59"/>
    </row>
    <row r="69" spans="1:15" s="18" customFormat="1" ht="9.75" customHeight="1">
      <c r="A69" s="19" t="s">
        <v>74</v>
      </c>
      <c r="B69" s="14"/>
      <c r="C69" s="74" t="s">
        <v>75</v>
      </c>
      <c r="D69" s="74"/>
      <c r="E69" s="16"/>
      <c r="F69" s="11">
        <f t="shared" si="1"/>
        <v>1025</v>
      </c>
      <c r="G69" s="11">
        <f t="shared" si="1"/>
        <v>1175</v>
      </c>
      <c r="H69" s="64">
        <f t="shared" si="2"/>
        <v>87.2340425531915</v>
      </c>
      <c r="I69" s="17">
        <v>190</v>
      </c>
      <c r="J69" s="17">
        <v>515</v>
      </c>
      <c r="K69" s="67">
        <f t="shared" si="9"/>
        <v>36.89320388349515</v>
      </c>
      <c r="L69" s="17">
        <v>835</v>
      </c>
      <c r="M69" s="17">
        <v>660</v>
      </c>
      <c r="N69" s="68">
        <f t="shared" si="10"/>
        <v>126.51515151515152</v>
      </c>
      <c r="O69" s="59"/>
    </row>
    <row r="70" spans="1:15" s="18" customFormat="1" ht="9.75" customHeight="1">
      <c r="A70" s="19" t="s">
        <v>76</v>
      </c>
      <c r="B70" s="14"/>
      <c r="C70" s="74" t="s">
        <v>270</v>
      </c>
      <c r="D70" s="74"/>
      <c r="E70" s="16"/>
      <c r="F70" s="11">
        <f aca="true" t="shared" si="11" ref="F70:G87">SUM(I70,L70)</f>
        <v>0</v>
      </c>
      <c r="G70" s="11">
        <f t="shared" si="11"/>
        <v>0</v>
      </c>
      <c r="H70" s="64">
        <f t="shared" si="2"/>
        <v>0</v>
      </c>
      <c r="I70" s="17">
        <v>0</v>
      </c>
      <c r="J70" s="17">
        <v>0</v>
      </c>
      <c r="K70" s="67">
        <f t="shared" si="9"/>
        <v>0</v>
      </c>
      <c r="L70" s="17">
        <v>0</v>
      </c>
      <c r="M70" s="17">
        <v>0</v>
      </c>
      <c r="N70" s="68">
        <f t="shared" si="10"/>
        <v>0</v>
      </c>
      <c r="O70" s="59"/>
    </row>
    <row r="71" spans="1:15" s="18" customFormat="1" ht="9.75" customHeight="1">
      <c r="A71" s="19" t="s">
        <v>77</v>
      </c>
      <c r="B71" s="14"/>
      <c r="C71" s="74" t="s">
        <v>271</v>
      </c>
      <c r="D71" s="74"/>
      <c r="E71" s="16"/>
      <c r="F71" s="11">
        <f t="shared" si="11"/>
        <v>0</v>
      </c>
      <c r="G71" s="11">
        <f t="shared" si="11"/>
        <v>0</v>
      </c>
      <c r="H71" s="64">
        <f aca="true" t="shared" si="12" ref="H71:H86">IF(G71=0,IF(F71=0,0,"*"),IF(F71&gt;=G71*10,"******",F71/G71*100))</f>
        <v>0</v>
      </c>
      <c r="I71" s="17">
        <v>0</v>
      </c>
      <c r="J71" s="17">
        <v>0</v>
      </c>
      <c r="K71" s="67">
        <f t="shared" si="9"/>
        <v>0</v>
      </c>
      <c r="L71" s="17">
        <v>0</v>
      </c>
      <c r="M71" s="17">
        <v>0</v>
      </c>
      <c r="N71" s="68">
        <f t="shared" si="10"/>
        <v>0</v>
      </c>
      <c r="O71" s="59"/>
    </row>
    <row r="72" spans="1:15" s="18" customFormat="1" ht="9.75" customHeight="1">
      <c r="A72" s="19" t="s">
        <v>78</v>
      </c>
      <c r="B72" s="14"/>
      <c r="C72" s="74" t="s">
        <v>79</v>
      </c>
      <c r="D72" s="74"/>
      <c r="E72" s="16"/>
      <c r="F72" s="11">
        <f t="shared" si="11"/>
        <v>0</v>
      </c>
      <c r="G72" s="11">
        <f t="shared" si="11"/>
        <v>0</v>
      </c>
      <c r="H72" s="64">
        <f t="shared" si="12"/>
        <v>0</v>
      </c>
      <c r="I72" s="17">
        <v>0</v>
      </c>
      <c r="J72" s="17">
        <v>0</v>
      </c>
      <c r="K72" s="67">
        <f t="shared" si="9"/>
        <v>0</v>
      </c>
      <c r="L72" s="17">
        <v>0</v>
      </c>
      <c r="M72" s="17">
        <v>0</v>
      </c>
      <c r="N72" s="68">
        <f t="shared" si="10"/>
        <v>0</v>
      </c>
      <c r="O72" s="59"/>
    </row>
    <row r="73" spans="1:15" s="18" customFormat="1" ht="9.75" customHeight="1">
      <c r="A73" s="13" t="s">
        <v>80</v>
      </c>
      <c r="B73" s="74" t="s">
        <v>81</v>
      </c>
      <c r="C73" s="74"/>
      <c r="D73" s="77"/>
      <c r="E73" s="16"/>
      <c r="F73" s="11">
        <f t="shared" si="11"/>
        <v>60</v>
      </c>
      <c r="G73" s="11">
        <f t="shared" si="11"/>
        <v>90</v>
      </c>
      <c r="H73" s="64">
        <f t="shared" si="12"/>
        <v>66.66666666666666</v>
      </c>
      <c r="I73" s="17">
        <v>10</v>
      </c>
      <c r="J73" s="17">
        <v>10</v>
      </c>
      <c r="K73" s="67">
        <f t="shared" si="9"/>
        <v>100</v>
      </c>
      <c r="L73" s="17">
        <v>50</v>
      </c>
      <c r="M73" s="17">
        <v>80</v>
      </c>
      <c r="N73" s="68">
        <f t="shared" si="10"/>
        <v>62.5</v>
      </c>
      <c r="O73" s="59"/>
    </row>
    <row r="74" spans="1:15" s="18" customFormat="1" ht="9.75" customHeight="1">
      <c r="A74" s="13" t="s">
        <v>82</v>
      </c>
      <c r="B74" s="74" t="s">
        <v>83</v>
      </c>
      <c r="C74" s="74"/>
      <c r="D74" s="77"/>
      <c r="E74" s="16"/>
      <c r="F74" s="11">
        <f t="shared" si="11"/>
        <v>355</v>
      </c>
      <c r="G74" s="11">
        <f t="shared" si="11"/>
        <v>332</v>
      </c>
      <c r="H74" s="64">
        <f t="shared" si="12"/>
        <v>106.92771084337349</v>
      </c>
      <c r="I74" s="17">
        <v>133</v>
      </c>
      <c r="J74" s="17">
        <v>122</v>
      </c>
      <c r="K74" s="67">
        <f t="shared" si="9"/>
        <v>109.01639344262296</v>
      </c>
      <c r="L74" s="17">
        <v>222</v>
      </c>
      <c r="M74" s="17">
        <v>210</v>
      </c>
      <c r="N74" s="68">
        <f t="shared" si="10"/>
        <v>105.71428571428572</v>
      </c>
      <c r="O74" s="59"/>
    </row>
    <row r="75" spans="1:15" s="18" customFormat="1" ht="9.75" customHeight="1">
      <c r="A75" s="13" t="s">
        <v>84</v>
      </c>
      <c r="B75" s="74" t="s">
        <v>85</v>
      </c>
      <c r="C75" s="74"/>
      <c r="D75" s="77"/>
      <c r="E75" s="16"/>
      <c r="F75" s="11">
        <f t="shared" si="11"/>
        <v>16718</v>
      </c>
      <c r="G75" s="11">
        <f t="shared" si="11"/>
        <v>27484</v>
      </c>
      <c r="H75" s="64">
        <f t="shared" si="12"/>
        <v>60.828118177848935</v>
      </c>
      <c r="I75" s="17">
        <v>16718</v>
      </c>
      <c r="J75" s="17">
        <v>27464</v>
      </c>
      <c r="K75" s="67">
        <f t="shared" si="9"/>
        <v>60.87241479755316</v>
      </c>
      <c r="L75" s="17">
        <v>0</v>
      </c>
      <c r="M75" s="17">
        <v>20</v>
      </c>
      <c r="N75" s="68">
        <f t="shared" si="10"/>
        <v>0</v>
      </c>
      <c r="O75" s="59"/>
    </row>
    <row r="76" spans="1:15" s="18" customFormat="1" ht="9.75" customHeight="1">
      <c r="A76" s="19" t="s">
        <v>51</v>
      </c>
      <c r="B76" s="14"/>
      <c r="C76" s="74" t="s">
        <v>86</v>
      </c>
      <c r="D76" s="74"/>
      <c r="E76" s="16"/>
      <c r="F76" s="11">
        <f t="shared" si="11"/>
        <v>15955</v>
      </c>
      <c r="G76" s="11">
        <f t="shared" si="11"/>
        <v>27464</v>
      </c>
      <c r="H76" s="64">
        <f t="shared" si="12"/>
        <v>58.094232449752404</v>
      </c>
      <c r="I76" s="17">
        <v>15955</v>
      </c>
      <c r="J76" s="17">
        <v>27464</v>
      </c>
      <c r="K76" s="67">
        <f t="shared" si="9"/>
        <v>58.094232449752404</v>
      </c>
      <c r="L76" s="17">
        <v>0</v>
      </c>
      <c r="M76" s="17">
        <v>0</v>
      </c>
      <c r="N76" s="68">
        <f t="shared" si="10"/>
        <v>0</v>
      </c>
      <c r="O76" s="59"/>
    </row>
    <row r="77" spans="1:15" s="18" customFormat="1" ht="9.75" customHeight="1">
      <c r="A77" s="19" t="s">
        <v>87</v>
      </c>
      <c r="B77" s="14"/>
      <c r="C77" s="74" t="s">
        <v>88</v>
      </c>
      <c r="D77" s="74"/>
      <c r="E77" s="16"/>
      <c r="F77" s="11">
        <f t="shared" si="11"/>
        <v>763</v>
      </c>
      <c r="G77" s="11">
        <f t="shared" si="11"/>
        <v>20</v>
      </c>
      <c r="H77" s="64" t="str">
        <f t="shared" si="12"/>
        <v>******</v>
      </c>
      <c r="I77" s="17">
        <v>763</v>
      </c>
      <c r="J77" s="17">
        <v>0</v>
      </c>
      <c r="K77" s="67" t="str">
        <f t="shared" si="9"/>
        <v>*</v>
      </c>
      <c r="L77" s="17">
        <v>0</v>
      </c>
      <c r="M77" s="17">
        <v>20</v>
      </c>
      <c r="N77" s="68">
        <f t="shared" si="10"/>
        <v>0</v>
      </c>
      <c r="O77" s="59"/>
    </row>
    <row r="78" spans="1:15" s="18" customFormat="1" ht="9.75" customHeight="1">
      <c r="A78" s="13" t="s">
        <v>87</v>
      </c>
      <c r="B78" s="74" t="s">
        <v>89</v>
      </c>
      <c r="C78" s="74"/>
      <c r="D78" s="77"/>
      <c r="E78" s="16"/>
      <c r="F78" s="11">
        <f t="shared" si="11"/>
        <v>52732</v>
      </c>
      <c r="G78" s="11">
        <f t="shared" si="11"/>
        <v>34905</v>
      </c>
      <c r="H78" s="64">
        <f t="shared" si="12"/>
        <v>151.07291219023062</v>
      </c>
      <c r="I78" s="17">
        <v>23208</v>
      </c>
      <c r="J78" s="17">
        <v>5980</v>
      </c>
      <c r="K78" s="67">
        <f t="shared" si="9"/>
        <v>388.09364548494983</v>
      </c>
      <c r="L78" s="17">
        <v>29524</v>
      </c>
      <c r="M78" s="17">
        <v>28925</v>
      </c>
      <c r="N78" s="68">
        <f t="shared" si="10"/>
        <v>102.07087294727744</v>
      </c>
      <c r="O78" s="59"/>
    </row>
    <row r="79" spans="1:15" s="18" customFormat="1" ht="9.75" customHeight="1">
      <c r="A79" s="19" t="s">
        <v>82</v>
      </c>
      <c r="B79" s="14"/>
      <c r="C79" s="74" t="s">
        <v>272</v>
      </c>
      <c r="D79" s="74"/>
      <c r="E79" s="16"/>
      <c r="F79" s="11">
        <f t="shared" si="11"/>
        <v>115</v>
      </c>
      <c r="G79" s="11">
        <f t="shared" si="11"/>
        <v>868</v>
      </c>
      <c r="H79" s="64">
        <f t="shared" si="12"/>
        <v>13.248847926267281</v>
      </c>
      <c r="I79" s="17">
        <v>103</v>
      </c>
      <c r="J79" s="17">
        <v>0</v>
      </c>
      <c r="K79" s="67" t="str">
        <f t="shared" si="9"/>
        <v>*</v>
      </c>
      <c r="L79" s="17">
        <v>12</v>
      </c>
      <c r="M79" s="17">
        <v>868</v>
      </c>
      <c r="N79" s="68">
        <f t="shared" si="10"/>
        <v>1.3824884792626728</v>
      </c>
      <c r="O79" s="59"/>
    </row>
    <row r="80" spans="1:15" s="18" customFormat="1" ht="9.75" customHeight="1">
      <c r="A80" s="19" t="s">
        <v>84</v>
      </c>
      <c r="B80" s="14"/>
      <c r="C80" s="74" t="s">
        <v>273</v>
      </c>
      <c r="D80" s="74"/>
      <c r="E80" s="16"/>
      <c r="F80" s="11">
        <f t="shared" si="11"/>
        <v>52030</v>
      </c>
      <c r="G80" s="11">
        <f t="shared" si="11"/>
        <v>32700</v>
      </c>
      <c r="H80" s="64">
        <f t="shared" si="12"/>
        <v>159.1131498470948</v>
      </c>
      <c r="I80" s="17">
        <v>23100</v>
      </c>
      <c r="J80" s="17">
        <v>5970</v>
      </c>
      <c r="K80" s="67">
        <f t="shared" si="9"/>
        <v>386.9346733668342</v>
      </c>
      <c r="L80" s="17">
        <v>28930</v>
      </c>
      <c r="M80" s="17">
        <v>26730</v>
      </c>
      <c r="N80" s="68">
        <f t="shared" si="10"/>
        <v>108.23045267489712</v>
      </c>
      <c r="O80" s="59"/>
    </row>
    <row r="81" spans="1:15" s="18" customFormat="1" ht="9.75" customHeight="1">
      <c r="A81" s="19" t="s">
        <v>90</v>
      </c>
      <c r="B81" s="14"/>
      <c r="C81" s="74" t="s">
        <v>91</v>
      </c>
      <c r="D81" s="74"/>
      <c r="E81" s="16"/>
      <c r="F81" s="11">
        <f t="shared" si="11"/>
        <v>582</v>
      </c>
      <c r="G81" s="11">
        <f t="shared" si="11"/>
        <v>1327</v>
      </c>
      <c r="H81" s="64">
        <f t="shared" si="12"/>
        <v>43.85832705350414</v>
      </c>
      <c r="I81" s="17">
        <v>0</v>
      </c>
      <c r="J81" s="17">
        <v>0</v>
      </c>
      <c r="K81" s="67">
        <f t="shared" si="9"/>
        <v>0</v>
      </c>
      <c r="L81" s="17">
        <v>582</v>
      </c>
      <c r="M81" s="17">
        <v>1327</v>
      </c>
      <c r="N81" s="68">
        <f t="shared" si="10"/>
        <v>43.85832705350414</v>
      </c>
      <c r="O81" s="59"/>
    </row>
    <row r="82" spans="1:15" s="18" customFormat="1" ht="9.75" customHeight="1">
      <c r="A82" s="19" t="s">
        <v>92</v>
      </c>
      <c r="B82" s="14"/>
      <c r="C82" s="74" t="s">
        <v>93</v>
      </c>
      <c r="D82" s="74"/>
      <c r="E82" s="16"/>
      <c r="F82" s="11">
        <f t="shared" si="11"/>
        <v>5</v>
      </c>
      <c r="G82" s="11">
        <f t="shared" si="11"/>
        <v>10</v>
      </c>
      <c r="H82" s="64">
        <f t="shared" si="12"/>
        <v>50</v>
      </c>
      <c r="I82" s="17">
        <v>5</v>
      </c>
      <c r="J82" s="17">
        <v>10</v>
      </c>
      <c r="K82" s="67">
        <f t="shared" si="9"/>
        <v>50</v>
      </c>
      <c r="L82" s="17">
        <v>0</v>
      </c>
      <c r="M82" s="17">
        <v>0</v>
      </c>
      <c r="N82" s="68">
        <f t="shared" si="10"/>
        <v>0</v>
      </c>
      <c r="O82" s="59"/>
    </row>
    <row r="83" spans="1:15" s="18" customFormat="1" ht="9.75" customHeight="1">
      <c r="A83" s="13" t="s">
        <v>94</v>
      </c>
      <c r="B83" s="74" t="s">
        <v>95</v>
      </c>
      <c r="C83" s="74"/>
      <c r="D83" s="77"/>
      <c r="E83" s="16"/>
      <c r="F83" s="11">
        <f t="shared" si="11"/>
        <v>8000</v>
      </c>
      <c r="G83" s="11">
        <f t="shared" si="11"/>
        <v>7556</v>
      </c>
      <c r="H83" s="64">
        <f t="shared" si="12"/>
        <v>105.87612493382743</v>
      </c>
      <c r="I83" s="17">
        <v>4658</v>
      </c>
      <c r="J83" s="17">
        <v>4894</v>
      </c>
      <c r="K83" s="67">
        <f t="shared" si="9"/>
        <v>95.1777686963629</v>
      </c>
      <c r="L83" s="17">
        <v>3342</v>
      </c>
      <c r="M83" s="17">
        <v>2662</v>
      </c>
      <c r="N83" s="68">
        <f t="shared" si="10"/>
        <v>125.54470323065365</v>
      </c>
      <c r="O83" s="59"/>
    </row>
    <row r="84" spans="1:15" s="18" customFormat="1" ht="9.75" customHeight="1">
      <c r="A84" s="13" t="s">
        <v>96</v>
      </c>
      <c r="B84" s="74" t="s">
        <v>97</v>
      </c>
      <c r="C84" s="74"/>
      <c r="D84" s="77"/>
      <c r="E84" s="16"/>
      <c r="F84" s="11">
        <f t="shared" si="11"/>
        <v>203</v>
      </c>
      <c r="G84" s="11">
        <f t="shared" si="11"/>
        <v>1055</v>
      </c>
      <c r="H84" s="64">
        <f t="shared" si="12"/>
        <v>19.24170616113744</v>
      </c>
      <c r="I84" s="17">
        <v>2</v>
      </c>
      <c r="J84" s="17">
        <v>0</v>
      </c>
      <c r="K84" s="67" t="str">
        <f t="shared" si="9"/>
        <v>*</v>
      </c>
      <c r="L84" s="17">
        <v>201</v>
      </c>
      <c r="M84" s="17">
        <v>1055</v>
      </c>
      <c r="N84" s="68">
        <f t="shared" si="10"/>
        <v>19.0521327014218</v>
      </c>
      <c r="O84" s="59"/>
    </row>
    <row r="85" spans="1:15" s="18" customFormat="1" ht="9.75" customHeight="1">
      <c r="A85" s="13" t="s">
        <v>98</v>
      </c>
      <c r="B85" s="74" t="s">
        <v>99</v>
      </c>
      <c r="C85" s="74"/>
      <c r="D85" s="77"/>
      <c r="E85" s="16"/>
      <c r="F85" s="11">
        <f t="shared" si="11"/>
        <v>0</v>
      </c>
      <c r="G85" s="11">
        <f t="shared" si="11"/>
        <v>0</v>
      </c>
      <c r="H85" s="64">
        <f t="shared" si="12"/>
        <v>0</v>
      </c>
      <c r="I85" s="17">
        <v>0</v>
      </c>
      <c r="J85" s="17">
        <v>0</v>
      </c>
      <c r="K85" s="67">
        <f t="shared" si="9"/>
        <v>0</v>
      </c>
      <c r="L85" s="17">
        <v>0</v>
      </c>
      <c r="M85" s="17">
        <v>0</v>
      </c>
      <c r="N85" s="68">
        <f t="shared" si="10"/>
        <v>0</v>
      </c>
      <c r="O85" s="59"/>
    </row>
    <row r="86" spans="1:15" s="18" customFormat="1" ht="9.75" customHeight="1">
      <c r="A86" s="13" t="s">
        <v>100</v>
      </c>
      <c r="B86" s="74" t="s">
        <v>101</v>
      </c>
      <c r="C86" s="74"/>
      <c r="D86" s="77"/>
      <c r="E86" s="16"/>
      <c r="F86" s="11">
        <f t="shared" si="11"/>
        <v>0</v>
      </c>
      <c r="G86" s="11">
        <f t="shared" si="11"/>
        <v>0</v>
      </c>
      <c r="H86" s="64">
        <f t="shared" si="12"/>
        <v>0</v>
      </c>
      <c r="I86" s="17">
        <v>0</v>
      </c>
      <c r="J86" s="17">
        <v>0</v>
      </c>
      <c r="K86" s="67">
        <f t="shared" si="9"/>
        <v>0</v>
      </c>
      <c r="L86" s="17">
        <v>0</v>
      </c>
      <c r="M86" s="17">
        <v>0</v>
      </c>
      <c r="N86" s="68">
        <f t="shared" si="10"/>
        <v>0</v>
      </c>
      <c r="O86" s="59"/>
    </row>
    <row r="87" spans="1:15" s="18" customFormat="1" ht="9.75" customHeight="1">
      <c r="A87" s="22" t="s">
        <v>102</v>
      </c>
      <c r="B87" s="82" t="s">
        <v>103</v>
      </c>
      <c r="C87" s="82"/>
      <c r="D87" s="83"/>
      <c r="E87" s="23"/>
      <c r="F87" s="33">
        <f t="shared" si="11"/>
        <v>0</v>
      </c>
      <c r="G87" s="33">
        <f t="shared" si="11"/>
        <v>0</v>
      </c>
      <c r="H87" s="69">
        <f>IF(G87=0,IF(F87=0,0,"*"),IF(F87&gt;=G87*10,"******",F87/G87*100))</f>
        <v>0</v>
      </c>
      <c r="I87" s="24">
        <v>0</v>
      </c>
      <c r="J87" s="24">
        <v>0</v>
      </c>
      <c r="K87" s="70">
        <f>IF(J87=0,IF(I87=0,0,"*"),IF(I87&gt;=J87*10,"******",I87/J87*100))</f>
        <v>0</v>
      </c>
      <c r="L87" s="24">
        <v>0</v>
      </c>
      <c r="M87" s="24">
        <v>0</v>
      </c>
      <c r="N87" s="71">
        <f>IF(M87=0,IF(L87=0,0,"*"),IF(L87&gt;=M87*10,"******",L87/M87*100))</f>
        <v>0</v>
      </c>
      <c r="O87" s="59"/>
    </row>
    <row r="88" spans="1:14" s="18" customFormat="1" ht="11.2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5" t="s">
        <v>274</v>
      </c>
      <c r="M88" s="85"/>
      <c r="N88" s="85"/>
    </row>
    <row r="89" spans="1:14" s="18" customFormat="1" ht="11.2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6"/>
      <c r="M89" s="86"/>
      <c r="N89" s="86"/>
    </row>
    <row r="90" spans="1:14" s="18" customFormat="1" ht="22.5" customHeight="1">
      <c r="A90" s="87"/>
      <c r="B90" s="87"/>
      <c r="C90" s="87"/>
      <c r="D90" s="87"/>
      <c r="E90" s="88"/>
      <c r="F90" s="99" t="s">
        <v>288</v>
      </c>
      <c r="G90" s="99"/>
      <c r="H90" s="99"/>
      <c r="I90" s="99" t="s">
        <v>289</v>
      </c>
      <c r="J90" s="99"/>
      <c r="K90" s="99"/>
      <c r="L90" s="99" t="s">
        <v>290</v>
      </c>
      <c r="M90" s="99"/>
      <c r="N90" s="100"/>
    </row>
    <row r="91" spans="1:14" s="18" customFormat="1" ht="22.5" customHeight="1">
      <c r="A91" s="89"/>
      <c r="B91" s="89"/>
      <c r="C91" s="89"/>
      <c r="D91" s="89"/>
      <c r="E91" s="98"/>
      <c r="F91" s="2" t="s">
        <v>295</v>
      </c>
      <c r="G91" s="2" t="s">
        <v>291</v>
      </c>
      <c r="H91" s="4" t="s">
        <v>229</v>
      </c>
      <c r="I91" s="2" t="s">
        <v>295</v>
      </c>
      <c r="J91" s="2" t="s">
        <v>291</v>
      </c>
      <c r="K91" s="4" t="s">
        <v>229</v>
      </c>
      <c r="L91" s="2" t="s">
        <v>295</v>
      </c>
      <c r="M91" s="2" t="s">
        <v>291</v>
      </c>
      <c r="N91" s="5" t="s">
        <v>229</v>
      </c>
    </row>
    <row r="92" spans="1:15" s="9" customFormat="1" ht="9.75" customHeight="1">
      <c r="A92" s="20"/>
      <c r="B92" s="80" t="s">
        <v>275</v>
      </c>
      <c r="C92" s="80"/>
      <c r="D92" s="25"/>
      <c r="E92" s="26"/>
      <c r="F92" s="27">
        <f aca="true" t="shared" si="13" ref="F92:G155">SUM(I92,L92)</f>
        <v>149078</v>
      </c>
      <c r="G92" s="27">
        <f t="shared" si="13"/>
        <v>158166</v>
      </c>
      <c r="H92" s="64">
        <f>IF(G92=0,IF(F92=0,0,"*"),IF(F92&gt;=G92*10,"******",F92/G92*100))</f>
        <v>94.2541380574839</v>
      </c>
      <c r="I92" s="27">
        <f>SUM(I93:I97,I101,I107:I109,I113:I115,I126:I127)</f>
        <v>103223</v>
      </c>
      <c r="J92" s="27">
        <f>SUM(J93:J97,J101,J107:J109,J113:J115,J126:J127)</f>
        <v>100361</v>
      </c>
      <c r="K92" s="65">
        <f>IF(J92=0,IF(I92=0,0,"*"),IF(I92&gt;=J92*10,"******",I92/J92*100))</f>
        <v>102.8517053437092</v>
      </c>
      <c r="L92" s="27">
        <f>SUM(L93:L97,L101,L107:L109,L113:L115,L126:L127)</f>
        <v>45855</v>
      </c>
      <c r="M92" s="27">
        <f>SUM(M93:M97,M101,M107:M109,M113:M115,M126:M127)</f>
        <v>57805</v>
      </c>
      <c r="N92" s="63">
        <f>IF(M92=0,IF(L92=0,0,"*"),IF(L92&gt;=M92*10,"******",L92/M92*100))</f>
        <v>79.32704783323243</v>
      </c>
      <c r="O92" s="59"/>
    </row>
    <row r="93" spans="1:15" s="18" customFormat="1" ht="9.75" customHeight="1">
      <c r="A93" s="13" t="s">
        <v>104</v>
      </c>
      <c r="B93" s="74" t="s">
        <v>105</v>
      </c>
      <c r="C93" s="74"/>
      <c r="D93" s="75"/>
      <c r="E93" s="16"/>
      <c r="F93" s="11">
        <f t="shared" si="13"/>
        <v>0</v>
      </c>
      <c r="G93" s="11">
        <f t="shared" si="13"/>
        <v>0</v>
      </c>
      <c r="H93" s="64">
        <f>IF(G93=0,IF(F93=0,0,"*"),IF(F93&gt;=G93*10,"******",F93/G93*100))</f>
        <v>0</v>
      </c>
      <c r="I93" s="17">
        <v>0</v>
      </c>
      <c r="J93" s="17">
        <v>0</v>
      </c>
      <c r="K93" s="67">
        <f>IF(J93=0,IF(I93=0,0,"*"),IF(I93&gt;=J93*10,"******",I93/J93*100))</f>
        <v>0</v>
      </c>
      <c r="L93" s="17">
        <v>0</v>
      </c>
      <c r="M93" s="17">
        <v>0</v>
      </c>
      <c r="N93" s="68">
        <f>IF(M93=0,IF(L93=0,0,"*"),IF(L93&gt;=M93*10,"******",L93/M93*100))</f>
        <v>0</v>
      </c>
      <c r="O93" s="59"/>
    </row>
    <row r="94" spans="1:15" s="18" customFormat="1" ht="9.75" customHeight="1">
      <c r="A94" s="13" t="s">
        <v>106</v>
      </c>
      <c r="B94" s="74" t="s">
        <v>107</v>
      </c>
      <c r="C94" s="74"/>
      <c r="D94" s="75"/>
      <c r="E94" s="16"/>
      <c r="F94" s="11">
        <f t="shared" si="13"/>
        <v>0</v>
      </c>
      <c r="G94" s="11">
        <f t="shared" si="13"/>
        <v>0</v>
      </c>
      <c r="H94" s="64">
        <f aca="true" t="shared" si="14" ref="H94:H157">IF(G94=0,IF(F94=0,0,"*"),IF(F94&gt;=G94*10,"******",F94/G94*100))</f>
        <v>0</v>
      </c>
      <c r="I94" s="17">
        <v>0</v>
      </c>
      <c r="J94" s="17">
        <v>0</v>
      </c>
      <c r="K94" s="67">
        <f aca="true" t="shared" si="15" ref="K94:K131">IF(J94=0,IF(I94=0,0,"*"),IF(I94&gt;=J94*10,"******",I94/J94*100))</f>
        <v>0</v>
      </c>
      <c r="L94" s="17">
        <v>0</v>
      </c>
      <c r="M94" s="17">
        <v>0</v>
      </c>
      <c r="N94" s="68">
        <f aca="true" t="shared" si="16" ref="N94:N131">IF(M94=0,IF(L94=0,0,"*"),IF(L94&gt;=M94*10,"******",L94/M94*100))</f>
        <v>0</v>
      </c>
      <c r="O94" s="59"/>
    </row>
    <row r="95" spans="1:15" s="18" customFormat="1" ht="9.75" customHeight="1">
      <c r="A95" s="13" t="s">
        <v>108</v>
      </c>
      <c r="B95" s="74" t="s">
        <v>109</v>
      </c>
      <c r="C95" s="74"/>
      <c r="D95" s="75"/>
      <c r="E95" s="16"/>
      <c r="F95" s="11">
        <f t="shared" si="13"/>
        <v>44</v>
      </c>
      <c r="G95" s="11">
        <f t="shared" si="13"/>
        <v>187</v>
      </c>
      <c r="H95" s="64">
        <f t="shared" si="14"/>
        <v>23.52941176470588</v>
      </c>
      <c r="I95" s="17">
        <v>0</v>
      </c>
      <c r="J95" s="17">
        <v>0</v>
      </c>
      <c r="K95" s="67">
        <f t="shared" si="15"/>
        <v>0</v>
      </c>
      <c r="L95" s="17">
        <v>44</v>
      </c>
      <c r="M95" s="17">
        <v>187</v>
      </c>
      <c r="N95" s="68">
        <f t="shared" si="16"/>
        <v>23.52941176470588</v>
      </c>
      <c r="O95" s="59"/>
    </row>
    <row r="96" spans="1:15" s="18" customFormat="1" ht="9.75" customHeight="1">
      <c r="A96" s="13" t="s">
        <v>110</v>
      </c>
      <c r="B96" s="74" t="s">
        <v>111</v>
      </c>
      <c r="C96" s="74"/>
      <c r="D96" s="75"/>
      <c r="E96" s="16"/>
      <c r="F96" s="11">
        <f t="shared" si="13"/>
        <v>5552</v>
      </c>
      <c r="G96" s="11">
        <f t="shared" si="13"/>
        <v>19212</v>
      </c>
      <c r="H96" s="64">
        <f t="shared" si="14"/>
        <v>28.898605038517594</v>
      </c>
      <c r="I96" s="17">
        <v>0</v>
      </c>
      <c r="J96" s="17">
        <v>2096</v>
      </c>
      <c r="K96" s="67">
        <f t="shared" si="15"/>
        <v>0</v>
      </c>
      <c r="L96" s="17">
        <v>5552</v>
      </c>
      <c r="M96" s="17">
        <v>17116</v>
      </c>
      <c r="N96" s="68">
        <f t="shared" si="16"/>
        <v>32.4374853937836</v>
      </c>
      <c r="O96" s="59"/>
    </row>
    <row r="97" spans="1:15" s="18" customFormat="1" ht="9.75" customHeight="1">
      <c r="A97" s="13" t="s">
        <v>112</v>
      </c>
      <c r="B97" s="74" t="s">
        <v>113</v>
      </c>
      <c r="C97" s="74"/>
      <c r="D97" s="75"/>
      <c r="E97" s="16"/>
      <c r="F97" s="11">
        <f t="shared" si="13"/>
        <v>50792</v>
      </c>
      <c r="G97" s="11">
        <f t="shared" si="13"/>
        <v>50789</v>
      </c>
      <c r="H97" s="64">
        <f t="shared" si="14"/>
        <v>100.00590679084054</v>
      </c>
      <c r="I97" s="17">
        <v>50792</v>
      </c>
      <c r="J97" s="17">
        <v>50789</v>
      </c>
      <c r="K97" s="67">
        <f t="shared" si="15"/>
        <v>100.00590679084054</v>
      </c>
      <c r="L97" s="17">
        <v>0</v>
      </c>
      <c r="M97" s="17">
        <v>0</v>
      </c>
      <c r="N97" s="68">
        <f t="shared" si="16"/>
        <v>0</v>
      </c>
      <c r="O97" s="59"/>
    </row>
    <row r="98" spans="1:15" s="18" customFormat="1" ht="9.75" customHeight="1">
      <c r="A98" s="19" t="s">
        <v>112</v>
      </c>
      <c r="B98" s="14"/>
      <c r="C98" s="74" t="s">
        <v>114</v>
      </c>
      <c r="D98" s="74"/>
      <c r="E98" s="16"/>
      <c r="F98" s="11">
        <f t="shared" si="13"/>
        <v>0</v>
      </c>
      <c r="G98" s="11">
        <f t="shared" si="13"/>
        <v>0</v>
      </c>
      <c r="H98" s="64">
        <f t="shared" si="14"/>
        <v>0</v>
      </c>
      <c r="I98" s="17">
        <v>0</v>
      </c>
      <c r="J98" s="17">
        <v>0</v>
      </c>
      <c r="K98" s="67">
        <f t="shared" si="15"/>
        <v>0</v>
      </c>
      <c r="L98" s="17">
        <v>0</v>
      </c>
      <c r="M98" s="17">
        <v>0</v>
      </c>
      <c r="N98" s="68">
        <f t="shared" si="16"/>
        <v>0</v>
      </c>
      <c r="O98" s="59"/>
    </row>
    <row r="99" spans="1:15" s="18" customFormat="1" ht="9.75" customHeight="1">
      <c r="A99" s="19" t="s">
        <v>115</v>
      </c>
      <c r="B99" s="14"/>
      <c r="C99" s="93" t="s">
        <v>116</v>
      </c>
      <c r="D99" s="93"/>
      <c r="E99" s="16"/>
      <c r="F99" s="11">
        <f t="shared" si="13"/>
        <v>0</v>
      </c>
      <c r="G99" s="11">
        <f t="shared" si="13"/>
        <v>0</v>
      </c>
      <c r="H99" s="64">
        <f t="shared" si="14"/>
        <v>0</v>
      </c>
      <c r="I99" s="17">
        <v>0</v>
      </c>
      <c r="J99" s="17">
        <v>0</v>
      </c>
      <c r="K99" s="67">
        <f t="shared" si="15"/>
        <v>0</v>
      </c>
      <c r="L99" s="17">
        <v>0</v>
      </c>
      <c r="M99" s="17">
        <v>0</v>
      </c>
      <c r="N99" s="68">
        <f t="shared" si="16"/>
        <v>0</v>
      </c>
      <c r="O99" s="59"/>
    </row>
    <row r="100" spans="1:15" s="18" customFormat="1" ht="9.75" customHeight="1">
      <c r="A100" s="19" t="s">
        <v>117</v>
      </c>
      <c r="B100" s="14"/>
      <c r="C100" s="74" t="s">
        <v>118</v>
      </c>
      <c r="D100" s="74"/>
      <c r="E100" s="16"/>
      <c r="F100" s="11">
        <f t="shared" si="13"/>
        <v>50792</v>
      </c>
      <c r="G100" s="11">
        <f t="shared" si="13"/>
        <v>50789</v>
      </c>
      <c r="H100" s="64">
        <f t="shared" si="14"/>
        <v>100.00590679084054</v>
      </c>
      <c r="I100" s="17">
        <v>50792</v>
      </c>
      <c r="J100" s="17">
        <v>50789</v>
      </c>
      <c r="K100" s="67">
        <f t="shared" si="15"/>
        <v>100.00590679084054</v>
      </c>
      <c r="L100" s="17">
        <v>0</v>
      </c>
      <c r="M100" s="17">
        <v>0</v>
      </c>
      <c r="N100" s="68">
        <f t="shared" si="16"/>
        <v>0</v>
      </c>
      <c r="O100" s="59"/>
    </row>
    <row r="101" spans="1:15" s="18" customFormat="1" ht="9.75" customHeight="1">
      <c r="A101" s="13" t="s">
        <v>119</v>
      </c>
      <c r="B101" s="74" t="s">
        <v>120</v>
      </c>
      <c r="C101" s="74"/>
      <c r="D101" s="75"/>
      <c r="E101" s="16"/>
      <c r="F101" s="11">
        <f t="shared" si="13"/>
        <v>15476</v>
      </c>
      <c r="G101" s="11">
        <f t="shared" si="13"/>
        <v>17356</v>
      </c>
      <c r="H101" s="64">
        <f t="shared" si="14"/>
        <v>89.16801106245678</v>
      </c>
      <c r="I101" s="17">
        <v>7833</v>
      </c>
      <c r="J101" s="17">
        <v>8601</v>
      </c>
      <c r="K101" s="67">
        <f t="shared" si="15"/>
        <v>91.07080572026508</v>
      </c>
      <c r="L101" s="17">
        <v>7643</v>
      </c>
      <c r="M101" s="17">
        <v>8755</v>
      </c>
      <c r="N101" s="68">
        <f t="shared" si="16"/>
        <v>87.29868646487722</v>
      </c>
      <c r="O101" s="59"/>
    </row>
    <row r="102" spans="1:15" s="18" customFormat="1" ht="9.75" customHeight="1">
      <c r="A102" s="19" t="s">
        <v>121</v>
      </c>
      <c r="B102" s="14"/>
      <c r="C102" s="74" t="s">
        <v>122</v>
      </c>
      <c r="D102" s="74"/>
      <c r="E102" s="16"/>
      <c r="F102" s="11">
        <f t="shared" si="13"/>
        <v>0</v>
      </c>
      <c r="G102" s="11">
        <f t="shared" si="13"/>
        <v>0</v>
      </c>
      <c r="H102" s="64">
        <f t="shared" si="14"/>
        <v>0</v>
      </c>
      <c r="I102" s="17">
        <v>0</v>
      </c>
      <c r="J102" s="17">
        <v>0</v>
      </c>
      <c r="K102" s="67">
        <f t="shared" si="15"/>
        <v>0</v>
      </c>
      <c r="L102" s="17">
        <v>0</v>
      </c>
      <c r="M102" s="17">
        <v>0</v>
      </c>
      <c r="N102" s="68">
        <f t="shared" si="16"/>
        <v>0</v>
      </c>
      <c r="O102" s="59"/>
    </row>
    <row r="103" spans="1:15" s="18" customFormat="1" ht="9.75" customHeight="1">
      <c r="A103" s="19" t="s">
        <v>123</v>
      </c>
      <c r="B103" s="14"/>
      <c r="C103" s="74" t="s">
        <v>124</v>
      </c>
      <c r="D103" s="74"/>
      <c r="E103" s="16"/>
      <c r="F103" s="11">
        <f t="shared" si="13"/>
        <v>0</v>
      </c>
      <c r="G103" s="11">
        <f t="shared" si="13"/>
        <v>0</v>
      </c>
      <c r="H103" s="64">
        <f t="shared" si="14"/>
        <v>0</v>
      </c>
      <c r="I103" s="17">
        <v>0</v>
      </c>
      <c r="J103" s="17">
        <v>0</v>
      </c>
      <c r="K103" s="67">
        <f t="shared" si="15"/>
        <v>0</v>
      </c>
      <c r="L103" s="17">
        <v>0</v>
      </c>
      <c r="M103" s="17">
        <v>0</v>
      </c>
      <c r="N103" s="68">
        <f t="shared" si="16"/>
        <v>0</v>
      </c>
      <c r="O103" s="59"/>
    </row>
    <row r="104" spans="1:15" s="18" customFormat="1" ht="9.75" customHeight="1">
      <c r="A104" s="19" t="s">
        <v>125</v>
      </c>
      <c r="B104" s="14"/>
      <c r="C104" s="74" t="s">
        <v>126</v>
      </c>
      <c r="D104" s="74"/>
      <c r="E104" s="16"/>
      <c r="F104" s="11">
        <f t="shared" si="13"/>
        <v>0</v>
      </c>
      <c r="G104" s="11">
        <f t="shared" si="13"/>
        <v>0</v>
      </c>
      <c r="H104" s="64">
        <f t="shared" si="14"/>
        <v>0</v>
      </c>
      <c r="I104" s="17">
        <v>0</v>
      </c>
      <c r="J104" s="17">
        <v>0</v>
      </c>
      <c r="K104" s="67">
        <f t="shared" si="15"/>
        <v>0</v>
      </c>
      <c r="L104" s="17">
        <v>0</v>
      </c>
      <c r="M104" s="17">
        <v>0</v>
      </c>
      <c r="N104" s="68">
        <f t="shared" si="16"/>
        <v>0</v>
      </c>
      <c r="O104" s="59"/>
    </row>
    <row r="105" spans="1:15" s="18" customFormat="1" ht="9.75" customHeight="1">
      <c r="A105" s="19" t="s">
        <v>127</v>
      </c>
      <c r="B105" s="14"/>
      <c r="C105" s="74" t="s">
        <v>128</v>
      </c>
      <c r="D105" s="74"/>
      <c r="E105" s="16"/>
      <c r="F105" s="11">
        <f t="shared" si="13"/>
        <v>15476</v>
      </c>
      <c r="G105" s="11">
        <f t="shared" si="13"/>
        <v>17356</v>
      </c>
      <c r="H105" s="64">
        <f t="shared" si="14"/>
        <v>89.16801106245678</v>
      </c>
      <c r="I105" s="17">
        <v>7833</v>
      </c>
      <c r="J105" s="17">
        <v>8601</v>
      </c>
      <c r="K105" s="67">
        <f t="shared" si="15"/>
        <v>91.07080572026508</v>
      </c>
      <c r="L105" s="17">
        <v>7643</v>
      </c>
      <c r="M105" s="17">
        <v>8755</v>
      </c>
      <c r="N105" s="68">
        <f t="shared" si="16"/>
        <v>87.29868646487722</v>
      </c>
      <c r="O105" s="59"/>
    </row>
    <row r="106" spans="1:15" s="18" customFormat="1" ht="9.75" customHeight="1">
      <c r="A106" s="19" t="s">
        <v>129</v>
      </c>
      <c r="B106" s="14"/>
      <c r="C106" s="74" t="s">
        <v>130</v>
      </c>
      <c r="D106" s="74"/>
      <c r="E106" s="16"/>
      <c r="F106" s="11">
        <f t="shared" si="13"/>
        <v>0</v>
      </c>
      <c r="G106" s="11">
        <f t="shared" si="13"/>
        <v>0</v>
      </c>
      <c r="H106" s="64">
        <f t="shared" si="14"/>
        <v>0</v>
      </c>
      <c r="I106" s="17">
        <v>0</v>
      </c>
      <c r="J106" s="17">
        <v>0</v>
      </c>
      <c r="K106" s="67">
        <f t="shared" si="15"/>
        <v>0</v>
      </c>
      <c r="L106" s="17">
        <v>0</v>
      </c>
      <c r="M106" s="17">
        <v>0</v>
      </c>
      <c r="N106" s="68">
        <f t="shared" si="16"/>
        <v>0</v>
      </c>
      <c r="O106" s="59"/>
    </row>
    <row r="107" spans="1:15" s="18" customFormat="1" ht="9.75" customHeight="1">
      <c r="A107" s="13" t="s">
        <v>121</v>
      </c>
      <c r="B107" s="74" t="s">
        <v>131</v>
      </c>
      <c r="C107" s="74"/>
      <c r="D107" s="75"/>
      <c r="E107" s="16"/>
      <c r="F107" s="11">
        <f t="shared" si="13"/>
        <v>0</v>
      </c>
      <c r="G107" s="11">
        <f t="shared" si="13"/>
        <v>0</v>
      </c>
      <c r="H107" s="64">
        <f t="shared" si="14"/>
        <v>0</v>
      </c>
      <c r="I107" s="17">
        <v>0</v>
      </c>
      <c r="J107" s="17">
        <v>0</v>
      </c>
      <c r="K107" s="67">
        <f t="shared" si="15"/>
        <v>0</v>
      </c>
      <c r="L107" s="17">
        <v>0</v>
      </c>
      <c r="M107" s="17">
        <v>0</v>
      </c>
      <c r="N107" s="68">
        <f t="shared" si="16"/>
        <v>0</v>
      </c>
      <c r="O107" s="59"/>
    </row>
    <row r="108" spans="1:15" s="18" customFormat="1" ht="9.75" customHeight="1">
      <c r="A108" s="13" t="s">
        <v>123</v>
      </c>
      <c r="B108" s="74" t="s">
        <v>132</v>
      </c>
      <c r="C108" s="74"/>
      <c r="D108" s="75"/>
      <c r="E108" s="16"/>
      <c r="F108" s="11">
        <f t="shared" si="13"/>
        <v>0</v>
      </c>
      <c r="G108" s="11">
        <f t="shared" si="13"/>
        <v>0</v>
      </c>
      <c r="H108" s="64">
        <f t="shared" si="14"/>
        <v>0</v>
      </c>
      <c r="I108" s="17">
        <v>0</v>
      </c>
      <c r="J108" s="17">
        <v>0</v>
      </c>
      <c r="K108" s="67">
        <f t="shared" si="15"/>
        <v>0</v>
      </c>
      <c r="L108" s="17">
        <v>0</v>
      </c>
      <c r="M108" s="17">
        <v>0</v>
      </c>
      <c r="N108" s="68">
        <f t="shared" si="16"/>
        <v>0</v>
      </c>
      <c r="O108" s="59"/>
    </row>
    <row r="109" spans="1:15" s="18" customFormat="1" ht="9.75" customHeight="1">
      <c r="A109" s="13" t="s">
        <v>125</v>
      </c>
      <c r="B109" s="74" t="s">
        <v>133</v>
      </c>
      <c r="C109" s="74"/>
      <c r="D109" s="75"/>
      <c r="E109" s="16"/>
      <c r="F109" s="11">
        <f t="shared" si="13"/>
        <v>0</v>
      </c>
      <c r="G109" s="11">
        <f t="shared" si="13"/>
        <v>0</v>
      </c>
      <c r="H109" s="64">
        <f t="shared" si="14"/>
        <v>0</v>
      </c>
      <c r="I109" s="17">
        <v>0</v>
      </c>
      <c r="J109" s="17">
        <v>0</v>
      </c>
      <c r="K109" s="67">
        <f t="shared" si="15"/>
        <v>0</v>
      </c>
      <c r="L109" s="17">
        <v>0</v>
      </c>
      <c r="M109" s="17">
        <v>0</v>
      </c>
      <c r="N109" s="68">
        <f t="shared" si="16"/>
        <v>0</v>
      </c>
      <c r="O109" s="59"/>
    </row>
    <row r="110" spans="1:15" s="18" customFormat="1" ht="9.75" customHeight="1">
      <c r="A110" s="19" t="s">
        <v>134</v>
      </c>
      <c r="B110" s="14"/>
      <c r="C110" s="74" t="s">
        <v>133</v>
      </c>
      <c r="D110" s="74"/>
      <c r="E110" s="16"/>
      <c r="F110" s="11">
        <f t="shared" si="13"/>
        <v>0</v>
      </c>
      <c r="G110" s="11">
        <f t="shared" si="13"/>
        <v>0</v>
      </c>
      <c r="H110" s="64">
        <f t="shared" si="14"/>
        <v>0</v>
      </c>
      <c r="I110" s="17">
        <v>0</v>
      </c>
      <c r="J110" s="17">
        <v>0</v>
      </c>
      <c r="K110" s="67">
        <f t="shared" si="15"/>
        <v>0</v>
      </c>
      <c r="L110" s="17">
        <v>0</v>
      </c>
      <c r="M110" s="17">
        <v>0</v>
      </c>
      <c r="N110" s="68">
        <f t="shared" si="16"/>
        <v>0</v>
      </c>
      <c r="O110" s="59"/>
    </row>
    <row r="111" spans="1:15" s="18" customFormat="1" ht="9.75" customHeight="1">
      <c r="A111" s="19" t="s">
        <v>135</v>
      </c>
      <c r="B111" s="14"/>
      <c r="C111" s="76" t="s">
        <v>276</v>
      </c>
      <c r="D111" s="76"/>
      <c r="E111" s="16"/>
      <c r="F111" s="11">
        <f t="shared" si="13"/>
        <v>0</v>
      </c>
      <c r="G111" s="11">
        <f t="shared" si="13"/>
        <v>0</v>
      </c>
      <c r="H111" s="64">
        <f t="shared" si="14"/>
        <v>0</v>
      </c>
      <c r="I111" s="17">
        <v>0</v>
      </c>
      <c r="J111" s="17">
        <v>0</v>
      </c>
      <c r="K111" s="67">
        <f t="shared" si="15"/>
        <v>0</v>
      </c>
      <c r="L111" s="17">
        <v>0</v>
      </c>
      <c r="M111" s="17">
        <v>0</v>
      </c>
      <c r="N111" s="68">
        <f t="shared" si="16"/>
        <v>0</v>
      </c>
      <c r="O111" s="59"/>
    </row>
    <row r="112" spans="1:15" s="18" customFormat="1" ht="9.75" customHeight="1">
      <c r="A112" s="19" t="s">
        <v>136</v>
      </c>
      <c r="B112" s="14"/>
      <c r="C112" s="74" t="s">
        <v>277</v>
      </c>
      <c r="D112" s="74"/>
      <c r="E112" s="16"/>
      <c r="F112" s="11">
        <f t="shared" si="13"/>
        <v>0</v>
      </c>
      <c r="G112" s="11">
        <f t="shared" si="13"/>
        <v>0</v>
      </c>
      <c r="H112" s="64">
        <f t="shared" si="14"/>
        <v>0</v>
      </c>
      <c r="I112" s="17">
        <v>0</v>
      </c>
      <c r="J112" s="17">
        <v>0</v>
      </c>
      <c r="K112" s="67">
        <f t="shared" si="15"/>
        <v>0</v>
      </c>
      <c r="L112" s="17">
        <v>0</v>
      </c>
      <c r="M112" s="17">
        <v>0</v>
      </c>
      <c r="N112" s="68">
        <f t="shared" si="16"/>
        <v>0</v>
      </c>
      <c r="O112" s="59"/>
    </row>
    <row r="113" spans="1:15" s="18" customFormat="1" ht="9.75" customHeight="1">
      <c r="A113" s="13" t="s">
        <v>137</v>
      </c>
      <c r="B113" s="74" t="s">
        <v>138</v>
      </c>
      <c r="C113" s="74"/>
      <c r="D113" s="75"/>
      <c r="E113" s="16"/>
      <c r="F113" s="11">
        <f t="shared" si="13"/>
        <v>0</v>
      </c>
      <c r="G113" s="11">
        <f t="shared" si="13"/>
        <v>0</v>
      </c>
      <c r="H113" s="64">
        <f t="shared" si="14"/>
        <v>0</v>
      </c>
      <c r="I113" s="17">
        <v>0</v>
      </c>
      <c r="J113" s="17">
        <v>0</v>
      </c>
      <c r="K113" s="67">
        <f t="shared" si="15"/>
        <v>0</v>
      </c>
      <c r="L113" s="17">
        <v>0</v>
      </c>
      <c r="M113" s="17">
        <v>0</v>
      </c>
      <c r="N113" s="68">
        <f t="shared" si="16"/>
        <v>0</v>
      </c>
      <c r="O113" s="59"/>
    </row>
    <row r="114" spans="1:15" s="18" customFormat="1" ht="9.75" customHeight="1">
      <c r="A114" s="13" t="s">
        <v>139</v>
      </c>
      <c r="B114" s="74" t="s">
        <v>140</v>
      </c>
      <c r="C114" s="74"/>
      <c r="D114" s="75"/>
      <c r="E114" s="16"/>
      <c r="F114" s="11">
        <f t="shared" si="13"/>
        <v>40</v>
      </c>
      <c r="G114" s="11">
        <f t="shared" si="13"/>
        <v>0</v>
      </c>
      <c r="H114" s="64" t="str">
        <f t="shared" si="14"/>
        <v>*</v>
      </c>
      <c r="I114" s="17">
        <v>40</v>
      </c>
      <c r="J114" s="17">
        <v>0</v>
      </c>
      <c r="K114" s="67" t="str">
        <f t="shared" si="15"/>
        <v>*</v>
      </c>
      <c r="L114" s="17">
        <v>0</v>
      </c>
      <c r="M114" s="17">
        <v>0</v>
      </c>
      <c r="N114" s="68">
        <f t="shared" si="16"/>
        <v>0</v>
      </c>
      <c r="O114" s="59"/>
    </row>
    <row r="115" spans="1:15" s="18" customFormat="1" ht="9.75" customHeight="1">
      <c r="A115" s="13" t="s">
        <v>141</v>
      </c>
      <c r="B115" s="74" t="s">
        <v>142</v>
      </c>
      <c r="C115" s="74"/>
      <c r="D115" s="75"/>
      <c r="E115" s="16"/>
      <c r="F115" s="11">
        <f t="shared" si="13"/>
        <v>17678</v>
      </c>
      <c r="G115" s="11">
        <f t="shared" si="13"/>
        <v>22772</v>
      </c>
      <c r="H115" s="64">
        <f t="shared" si="14"/>
        <v>77.63042332689267</v>
      </c>
      <c r="I115" s="17">
        <v>14954</v>
      </c>
      <c r="J115" s="17">
        <v>19098</v>
      </c>
      <c r="K115" s="67">
        <f t="shared" si="15"/>
        <v>78.30139281600168</v>
      </c>
      <c r="L115" s="17">
        <v>2724</v>
      </c>
      <c r="M115" s="17">
        <v>3674</v>
      </c>
      <c r="N115" s="68">
        <f t="shared" si="16"/>
        <v>74.14262384322264</v>
      </c>
      <c r="O115" s="59"/>
    </row>
    <row r="116" spans="1:15" s="18" customFormat="1" ht="9.75" customHeight="1">
      <c r="A116" s="19" t="s">
        <v>143</v>
      </c>
      <c r="B116" s="14"/>
      <c r="C116" s="74" t="s">
        <v>144</v>
      </c>
      <c r="D116" s="74"/>
      <c r="E116" s="16"/>
      <c r="F116" s="11">
        <f t="shared" si="13"/>
        <v>16446</v>
      </c>
      <c r="G116" s="11">
        <f t="shared" si="13"/>
        <v>21760</v>
      </c>
      <c r="H116" s="64">
        <f t="shared" si="14"/>
        <v>75.57904411764706</v>
      </c>
      <c r="I116" s="17">
        <v>14954</v>
      </c>
      <c r="J116" s="17">
        <v>19098</v>
      </c>
      <c r="K116" s="67">
        <f t="shared" si="15"/>
        <v>78.30139281600168</v>
      </c>
      <c r="L116" s="17">
        <v>1492</v>
      </c>
      <c r="M116" s="17">
        <v>2662</v>
      </c>
      <c r="N116" s="68">
        <f t="shared" si="16"/>
        <v>56.048084147257704</v>
      </c>
      <c r="O116" s="59"/>
    </row>
    <row r="117" spans="1:15" s="18" customFormat="1" ht="9.75" customHeight="1">
      <c r="A117" s="19" t="s">
        <v>141</v>
      </c>
      <c r="B117" s="14"/>
      <c r="C117" s="74" t="s">
        <v>145</v>
      </c>
      <c r="D117" s="74"/>
      <c r="E117" s="16"/>
      <c r="F117" s="11">
        <f t="shared" si="13"/>
        <v>1232</v>
      </c>
      <c r="G117" s="11">
        <f t="shared" si="13"/>
        <v>1012</v>
      </c>
      <c r="H117" s="64">
        <f t="shared" si="14"/>
        <v>121.73913043478262</v>
      </c>
      <c r="I117" s="17">
        <v>0</v>
      </c>
      <c r="J117" s="17">
        <v>0</v>
      </c>
      <c r="K117" s="67">
        <f t="shared" si="15"/>
        <v>0</v>
      </c>
      <c r="L117" s="17">
        <v>1232</v>
      </c>
      <c r="M117" s="17">
        <v>1012</v>
      </c>
      <c r="N117" s="68">
        <f t="shared" si="16"/>
        <v>121.73913043478262</v>
      </c>
      <c r="O117" s="59"/>
    </row>
    <row r="118" spans="1:15" s="18" customFormat="1" ht="9.75" customHeight="1">
      <c r="A118" s="19" t="s">
        <v>146</v>
      </c>
      <c r="B118" s="14"/>
      <c r="C118" s="74" t="s">
        <v>147</v>
      </c>
      <c r="D118" s="74"/>
      <c r="E118" s="16"/>
      <c r="F118" s="11">
        <f t="shared" si="13"/>
        <v>0</v>
      </c>
      <c r="G118" s="11">
        <f t="shared" si="13"/>
        <v>0</v>
      </c>
      <c r="H118" s="64">
        <f t="shared" si="14"/>
        <v>0</v>
      </c>
      <c r="I118" s="17">
        <v>0</v>
      </c>
      <c r="J118" s="17">
        <v>0</v>
      </c>
      <c r="K118" s="67">
        <f t="shared" si="15"/>
        <v>0</v>
      </c>
      <c r="L118" s="17">
        <v>0</v>
      </c>
      <c r="M118" s="17">
        <v>0</v>
      </c>
      <c r="N118" s="68">
        <f t="shared" si="16"/>
        <v>0</v>
      </c>
      <c r="O118" s="59"/>
    </row>
    <row r="119" spans="1:15" s="18" customFormat="1" ht="9.75" customHeight="1">
      <c r="A119" s="19" t="s">
        <v>148</v>
      </c>
      <c r="B119" s="14"/>
      <c r="C119" s="74" t="s">
        <v>149</v>
      </c>
      <c r="D119" s="74"/>
      <c r="E119" s="16"/>
      <c r="F119" s="11">
        <f t="shared" si="13"/>
        <v>0</v>
      </c>
      <c r="G119" s="11">
        <f t="shared" si="13"/>
        <v>0</v>
      </c>
      <c r="H119" s="64">
        <f t="shared" si="14"/>
        <v>0</v>
      </c>
      <c r="I119" s="17">
        <v>0</v>
      </c>
      <c r="J119" s="17">
        <v>0</v>
      </c>
      <c r="K119" s="67">
        <f t="shared" si="15"/>
        <v>0</v>
      </c>
      <c r="L119" s="17">
        <v>0</v>
      </c>
      <c r="M119" s="17">
        <v>0</v>
      </c>
      <c r="N119" s="68">
        <f t="shared" si="16"/>
        <v>0</v>
      </c>
      <c r="O119" s="59"/>
    </row>
    <row r="120" spans="1:15" s="18" customFormat="1" ht="9.75" customHeight="1">
      <c r="A120" s="19" t="s">
        <v>150</v>
      </c>
      <c r="B120" s="14"/>
      <c r="C120" s="74" t="s">
        <v>151</v>
      </c>
      <c r="D120" s="74"/>
      <c r="E120" s="16"/>
      <c r="F120" s="11">
        <f t="shared" si="13"/>
        <v>0</v>
      </c>
      <c r="G120" s="11">
        <f t="shared" si="13"/>
        <v>0</v>
      </c>
      <c r="H120" s="64">
        <f t="shared" si="14"/>
        <v>0</v>
      </c>
      <c r="I120" s="17">
        <v>0</v>
      </c>
      <c r="J120" s="17">
        <v>0</v>
      </c>
      <c r="K120" s="67">
        <f t="shared" si="15"/>
        <v>0</v>
      </c>
      <c r="L120" s="17">
        <v>0</v>
      </c>
      <c r="M120" s="17">
        <v>0</v>
      </c>
      <c r="N120" s="68">
        <f t="shared" si="16"/>
        <v>0</v>
      </c>
      <c r="O120" s="59"/>
    </row>
    <row r="121" spans="1:15" s="18" customFormat="1" ht="9.75" customHeight="1">
      <c r="A121" s="19" t="s">
        <v>152</v>
      </c>
      <c r="B121" s="14"/>
      <c r="C121" s="74" t="s">
        <v>153</v>
      </c>
      <c r="D121" s="74"/>
      <c r="E121" s="16"/>
      <c r="F121" s="11">
        <f t="shared" si="13"/>
        <v>0</v>
      </c>
      <c r="G121" s="11">
        <f t="shared" si="13"/>
        <v>0</v>
      </c>
      <c r="H121" s="64">
        <f t="shared" si="14"/>
        <v>0</v>
      </c>
      <c r="I121" s="17">
        <v>0</v>
      </c>
      <c r="J121" s="17">
        <v>0</v>
      </c>
      <c r="K121" s="67">
        <f t="shared" si="15"/>
        <v>0</v>
      </c>
      <c r="L121" s="17">
        <v>0</v>
      </c>
      <c r="M121" s="17">
        <v>0</v>
      </c>
      <c r="N121" s="68">
        <f t="shared" si="16"/>
        <v>0</v>
      </c>
      <c r="O121" s="59"/>
    </row>
    <row r="122" spans="1:15" s="18" customFormat="1" ht="9.75" customHeight="1">
      <c r="A122" s="19" t="s">
        <v>154</v>
      </c>
      <c r="B122" s="14"/>
      <c r="C122" s="74" t="s">
        <v>155</v>
      </c>
      <c r="D122" s="74"/>
      <c r="E122" s="16"/>
      <c r="F122" s="11">
        <f t="shared" si="13"/>
        <v>0</v>
      </c>
      <c r="G122" s="11">
        <f t="shared" si="13"/>
        <v>0</v>
      </c>
      <c r="H122" s="64">
        <f t="shared" si="14"/>
        <v>0</v>
      </c>
      <c r="I122" s="17">
        <v>0</v>
      </c>
      <c r="J122" s="17">
        <v>0</v>
      </c>
      <c r="K122" s="67">
        <f t="shared" si="15"/>
        <v>0</v>
      </c>
      <c r="L122" s="17">
        <v>0</v>
      </c>
      <c r="M122" s="17">
        <v>0</v>
      </c>
      <c r="N122" s="68">
        <f t="shared" si="16"/>
        <v>0</v>
      </c>
      <c r="O122" s="59"/>
    </row>
    <row r="123" spans="1:15" s="18" customFormat="1" ht="9.75" customHeight="1">
      <c r="A123" s="19" t="s">
        <v>156</v>
      </c>
      <c r="B123" s="14"/>
      <c r="C123" s="74" t="s">
        <v>157</v>
      </c>
      <c r="D123" s="74"/>
      <c r="E123" s="16"/>
      <c r="F123" s="11">
        <f t="shared" si="13"/>
        <v>0</v>
      </c>
      <c r="G123" s="11">
        <f t="shared" si="13"/>
        <v>0</v>
      </c>
      <c r="H123" s="64">
        <f t="shared" si="14"/>
        <v>0</v>
      </c>
      <c r="I123" s="17">
        <v>0</v>
      </c>
      <c r="J123" s="17">
        <v>0</v>
      </c>
      <c r="K123" s="67">
        <f t="shared" si="15"/>
        <v>0</v>
      </c>
      <c r="L123" s="17">
        <v>0</v>
      </c>
      <c r="M123" s="17">
        <v>0</v>
      </c>
      <c r="N123" s="68">
        <f t="shared" si="16"/>
        <v>0</v>
      </c>
      <c r="O123" s="59"/>
    </row>
    <row r="124" spans="1:15" s="18" customFormat="1" ht="9.75" customHeight="1">
      <c r="A124" s="19" t="s">
        <v>158</v>
      </c>
      <c r="B124" s="14"/>
      <c r="C124" s="74" t="s">
        <v>159</v>
      </c>
      <c r="D124" s="74"/>
      <c r="E124" s="16"/>
      <c r="F124" s="11">
        <f t="shared" si="13"/>
        <v>0</v>
      </c>
      <c r="G124" s="11">
        <f t="shared" si="13"/>
        <v>0</v>
      </c>
      <c r="H124" s="64">
        <f t="shared" si="14"/>
        <v>0</v>
      </c>
      <c r="I124" s="17">
        <v>0</v>
      </c>
      <c r="J124" s="17">
        <v>0</v>
      </c>
      <c r="K124" s="67">
        <f t="shared" si="15"/>
        <v>0</v>
      </c>
      <c r="L124" s="17">
        <v>0</v>
      </c>
      <c r="M124" s="17">
        <v>0</v>
      </c>
      <c r="N124" s="68">
        <f t="shared" si="16"/>
        <v>0</v>
      </c>
      <c r="O124" s="59"/>
    </row>
    <row r="125" spans="1:15" s="18" customFormat="1" ht="9.75" customHeight="1">
      <c r="A125" s="19" t="s">
        <v>160</v>
      </c>
      <c r="B125" s="14"/>
      <c r="C125" s="74" t="s">
        <v>161</v>
      </c>
      <c r="D125" s="74"/>
      <c r="E125" s="16"/>
      <c r="F125" s="11">
        <f t="shared" si="13"/>
        <v>0</v>
      </c>
      <c r="G125" s="11">
        <f t="shared" si="13"/>
        <v>0</v>
      </c>
      <c r="H125" s="64">
        <f t="shared" si="14"/>
        <v>0</v>
      </c>
      <c r="I125" s="17">
        <v>0</v>
      </c>
      <c r="J125" s="17">
        <v>0</v>
      </c>
      <c r="K125" s="67">
        <f t="shared" si="15"/>
        <v>0</v>
      </c>
      <c r="L125" s="17">
        <v>0</v>
      </c>
      <c r="M125" s="17">
        <v>0</v>
      </c>
      <c r="N125" s="68">
        <f t="shared" si="16"/>
        <v>0</v>
      </c>
      <c r="O125" s="59"/>
    </row>
    <row r="126" spans="1:15" s="18" customFormat="1" ht="9.75" customHeight="1">
      <c r="A126" s="13" t="s">
        <v>162</v>
      </c>
      <c r="B126" s="74" t="s">
        <v>163</v>
      </c>
      <c r="C126" s="74"/>
      <c r="D126" s="75"/>
      <c r="E126" s="16"/>
      <c r="F126" s="11">
        <f t="shared" si="13"/>
        <v>0</v>
      </c>
      <c r="G126" s="11">
        <f t="shared" si="13"/>
        <v>0</v>
      </c>
      <c r="H126" s="64">
        <f t="shared" si="14"/>
        <v>0</v>
      </c>
      <c r="I126" s="17">
        <v>0</v>
      </c>
      <c r="J126" s="17">
        <v>0</v>
      </c>
      <c r="K126" s="67">
        <f t="shared" si="15"/>
        <v>0</v>
      </c>
      <c r="L126" s="17">
        <v>0</v>
      </c>
      <c r="M126" s="17">
        <v>0</v>
      </c>
      <c r="N126" s="68">
        <f t="shared" si="16"/>
        <v>0</v>
      </c>
      <c r="O126" s="59"/>
    </row>
    <row r="127" spans="1:15" s="18" customFormat="1" ht="19.5" customHeight="1">
      <c r="A127" s="13" t="s">
        <v>164</v>
      </c>
      <c r="B127" s="78" t="s">
        <v>278</v>
      </c>
      <c r="C127" s="78"/>
      <c r="D127" s="75"/>
      <c r="E127" s="16"/>
      <c r="F127" s="11">
        <f t="shared" si="13"/>
        <v>59496</v>
      </c>
      <c r="G127" s="11">
        <f t="shared" si="13"/>
        <v>47850</v>
      </c>
      <c r="H127" s="64">
        <f t="shared" si="14"/>
        <v>124.33855799373042</v>
      </c>
      <c r="I127" s="17">
        <v>29604</v>
      </c>
      <c r="J127" s="17">
        <v>19777</v>
      </c>
      <c r="K127" s="67">
        <f t="shared" si="15"/>
        <v>149.68903271476967</v>
      </c>
      <c r="L127" s="17">
        <v>29892</v>
      </c>
      <c r="M127" s="17">
        <v>28073</v>
      </c>
      <c r="N127" s="68">
        <f t="shared" si="16"/>
        <v>106.47953549674065</v>
      </c>
      <c r="O127" s="59"/>
    </row>
    <row r="128" spans="1:15" s="18" customFormat="1" ht="9.75" customHeight="1">
      <c r="A128" s="19" t="s">
        <v>164</v>
      </c>
      <c r="B128" s="14"/>
      <c r="C128" s="74" t="s">
        <v>165</v>
      </c>
      <c r="D128" s="74"/>
      <c r="E128" s="16"/>
      <c r="F128" s="11">
        <f t="shared" si="13"/>
        <v>91</v>
      </c>
      <c r="G128" s="11">
        <f t="shared" si="13"/>
        <v>840</v>
      </c>
      <c r="H128" s="64">
        <f t="shared" si="14"/>
        <v>10.833333333333334</v>
      </c>
      <c r="I128" s="17">
        <v>51</v>
      </c>
      <c r="J128" s="17">
        <v>0</v>
      </c>
      <c r="K128" s="67" t="str">
        <f t="shared" si="15"/>
        <v>*</v>
      </c>
      <c r="L128" s="17">
        <v>40</v>
      </c>
      <c r="M128" s="17">
        <v>840</v>
      </c>
      <c r="N128" s="68">
        <f t="shared" si="16"/>
        <v>4.761904761904762</v>
      </c>
      <c r="O128" s="59"/>
    </row>
    <row r="129" spans="1:15" s="18" customFormat="1" ht="9.75" customHeight="1">
      <c r="A129" s="19" t="s">
        <v>166</v>
      </c>
      <c r="B129" s="14"/>
      <c r="C129" s="74" t="s">
        <v>167</v>
      </c>
      <c r="D129" s="74"/>
      <c r="E129" s="16"/>
      <c r="F129" s="11">
        <f t="shared" si="13"/>
        <v>57835</v>
      </c>
      <c r="G129" s="11">
        <f t="shared" si="13"/>
        <v>46904</v>
      </c>
      <c r="H129" s="64">
        <f t="shared" si="14"/>
        <v>123.30504860992666</v>
      </c>
      <c r="I129" s="17">
        <v>27983</v>
      </c>
      <c r="J129" s="17">
        <v>19671</v>
      </c>
      <c r="K129" s="67">
        <f t="shared" si="15"/>
        <v>142.2550963347059</v>
      </c>
      <c r="L129" s="17">
        <v>29852</v>
      </c>
      <c r="M129" s="17">
        <v>27233</v>
      </c>
      <c r="N129" s="68">
        <f t="shared" si="16"/>
        <v>109.61700877611722</v>
      </c>
      <c r="O129" s="59"/>
    </row>
    <row r="130" spans="1:15" s="18" customFormat="1" ht="9.75" customHeight="1">
      <c r="A130" s="19" t="s">
        <v>168</v>
      </c>
      <c r="B130" s="14"/>
      <c r="C130" s="74" t="s">
        <v>169</v>
      </c>
      <c r="D130" s="74"/>
      <c r="E130" s="16"/>
      <c r="F130" s="11">
        <f t="shared" si="13"/>
        <v>1570</v>
      </c>
      <c r="G130" s="11">
        <f t="shared" si="13"/>
        <v>82</v>
      </c>
      <c r="H130" s="64" t="str">
        <f t="shared" si="14"/>
        <v>******</v>
      </c>
      <c r="I130" s="17">
        <v>1570</v>
      </c>
      <c r="J130" s="17">
        <v>82</v>
      </c>
      <c r="K130" s="67" t="str">
        <f t="shared" si="15"/>
        <v>******</v>
      </c>
      <c r="L130" s="17">
        <v>0</v>
      </c>
      <c r="M130" s="17">
        <v>0</v>
      </c>
      <c r="N130" s="68">
        <f t="shared" si="16"/>
        <v>0</v>
      </c>
      <c r="O130" s="59"/>
    </row>
    <row r="131" spans="1:15" s="18" customFormat="1" ht="19.5" customHeight="1">
      <c r="A131" s="19" t="s">
        <v>170</v>
      </c>
      <c r="B131" s="14"/>
      <c r="C131" s="78" t="s">
        <v>279</v>
      </c>
      <c r="D131" s="78"/>
      <c r="E131" s="16"/>
      <c r="F131" s="11">
        <f t="shared" si="13"/>
        <v>0</v>
      </c>
      <c r="G131" s="11">
        <f t="shared" si="13"/>
        <v>24</v>
      </c>
      <c r="H131" s="64">
        <f t="shared" si="14"/>
        <v>0</v>
      </c>
      <c r="I131" s="17">
        <v>0</v>
      </c>
      <c r="J131" s="17">
        <v>24</v>
      </c>
      <c r="K131" s="67">
        <f t="shared" si="15"/>
        <v>0</v>
      </c>
      <c r="L131" s="17">
        <v>0</v>
      </c>
      <c r="M131" s="17">
        <v>0</v>
      </c>
      <c r="N131" s="68">
        <f t="shared" si="16"/>
        <v>0</v>
      </c>
      <c r="O131" s="59"/>
    </row>
    <row r="132" spans="1:15" s="9" customFormat="1" ht="9.75" customHeight="1">
      <c r="A132" s="20"/>
      <c r="B132" s="81" t="s">
        <v>280</v>
      </c>
      <c r="C132" s="81"/>
      <c r="D132" s="15"/>
      <c r="E132" s="8"/>
      <c r="F132" s="11">
        <f t="shared" si="13"/>
        <v>34811</v>
      </c>
      <c r="G132" s="11">
        <f t="shared" si="13"/>
        <v>33371</v>
      </c>
      <c r="H132" s="64">
        <f t="shared" si="14"/>
        <v>104.31512390998172</v>
      </c>
      <c r="I132" s="11">
        <f>SUM(I133:I139,I142:I143)</f>
        <v>27795</v>
      </c>
      <c r="J132" s="11">
        <f>SUM(J133:J139,J142:J143)</f>
        <v>23983</v>
      </c>
      <c r="K132" s="65">
        <f>IF(J132=0,IF(I132=0,0,"*"),IF(I132&gt;=J132*10,"******",I132/J132*100))</f>
        <v>115.89459200266856</v>
      </c>
      <c r="L132" s="11">
        <f>SUM(L133:L139,L142:L143)</f>
        <v>7016</v>
      </c>
      <c r="M132" s="11">
        <f>SUM(M133:M139,M142:M143)</f>
        <v>9388</v>
      </c>
      <c r="N132" s="66">
        <f>IF(M132=0,IF(L132=0,0,"*"),IF(L132&gt;=M132*10,"******",L132/M132*100))</f>
        <v>74.73370259906264</v>
      </c>
      <c r="O132" s="59"/>
    </row>
    <row r="133" spans="1:15" s="18" customFormat="1" ht="9.75" customHeight="1">
      <c r="A133" s="13" t="s">
        <v>171</v>
      </c>
      <c r="B133" s="74" t="s">
        <v>172</v>
      </c>
      <c r="C133" s="74"/>
      <c r="D133" s="75"/>
      <c r="E133" s="16"/>
      <c r="F133" s="11">
        <f t="shared" si="13"/>
        <v>17641</v>
      </c>
      <c r="G133" s="11">
        <f t="shared" si="13"/>
        <v>18821</v>
      </c>
      <c r="H133" s="64">
        <f t="shared" si="14"/>
        <v>93.73040752351098</v>
      </c>
      <c r="I133" s="17">
        <v>10833</v>
      </c>
      <c r="J133" s="17">
        <v>9630</v>
      </c>
      <c r="K133" s="67">
        <f>IF(J133=0,IF(I133=0,0,"*"),IF(I133&gt;=J133*10,"******",I133/J133*100))</f>
        <v>112.49221183800624</v>
      </c>
      <c r="L133" s="17">
        <v>6808</v>
      </c>
      <c r="M133" s="17">
        <v>9191</v>
      </c>
      <c r="N133" s="68">
        <f>IF(M133=0,IF(L133=0,0,"*"),IF(L133&gt;=M133*10,"******",L133/M133*100))</f>
        <v>74.07246219127407</v>
      </c>
      <c r="O133" s="59"/>
    </row>
    <row r="134" spans="1:15" s="18" customFormat="1" ht="9.75" customHeight="1">
      <c r="A134" s="13" t="s">
        <v>173</v>
      </c>
      <c r="B134" s="74" t="s">
        <v>174</v>
      </c>
      <c r="C134" s="74"/>
      <c r="D134" s="75"/>
      <c r="E134" s="16"/>
      <c r="F134" s="11">
        <f t="shared" si="13"/>
        <v>0</v>
      </c>
      <c r="G134" s="11">
        <f t="shared" si="13"/>
        <v>0</v>
      </c>
      <c r="H134" s="64">
        <f t="shared" si="14"/>
        <v>0</v>
      </c>
      <c r="I134" s="17">
        <v>0</v>
      </c>
      <c r="J134" s="17">
        <v>0</v>
      </c>
      <c r="K134" s="67">
        <f aca="true" t="shared" si="17" ref="K134:K143">IF(J134=0,IF(I134=0,0,"*"),IF(I134&gt;=J134*10,"******",I134/J134*100))</f>
        <v>0</v>
      </c>
      <c r="L134" s="17">
        <v>0</v>
      </c>
      <c r="M134" s="17">
        <v>0</v>
      </c>
      <c r="N134" s="68">
        <f aca="true" t="shared" si="18" ref="N134:N143">IF(M134=0,IF(L134=0,0,"*"),IF(L134&gt;=M134*10,"******",L134/M134*100))</f>
        <v>0</v>
      </c>
      <c r="O134" s="59"/>
    </row>
    <row r="135" spans="1:15" s="18" customFormat="1" ht="9.75" customHeight="1">
      <c r="A135" s="13" t="s">
        <v>175</v>
      </c>
      <c r="B135" s="74" t="s">
        <v>176</v>
      </c>
      <c r="C135" s="74"/>
      <c r="D135" s="75"/>
      <c r="E135" s="16"/>
      <c r="F135" s="11">
        <f t="shared" si="13"/>
        <v>0</v>
      </c>
      <c r="G135" s="11">
        <f t="shared" si="13"/>
        <v>0</v>
      </c>
      <c r="H135" s="64">
        <f t="shared" si="14"/>
        <v>0</v>
      </c>
      <c r="I135" s="17">
        <v>0</v>
      </c>
      <c r="J135" s="17">
        <v>0</v>
      </c>
      <c r="K135" s="67">
        <f t="shared" si="17"/>
        <v>0</v>
      </c>
      <c r="L135" s="17">
        <v>0</v>
      </c>
      <c r="M135" s="17">
        <v>0</v>
      </c>
      <c r="N135" s="68">
        <f t="shared" si="18"/>
        <v>0</v>
      </c>
      <c r="O135" s="59"/>
    </row>
    <row r="136" spans="1:15" s="18" customFormat="1" ht="9.75" customHeight="1">
      <c r="A136" s="13" t="s">
        <v>177</v>
      </c>
      <c r="B136" s="74" t="s">
        <v>178</v>
      </c>
      <c r="C136" s="74"/>
      <c r="D136" s="75"/>
      <c r="E136" s="16"/>
      <c r="F136" s="11">
        <f t="shared" si="13"/>
        <v>20</v>
      </c>
      <c r="G136" s="11">
        <f t="shared" si="13"/>
        <v>0</v>
      </c>
      <c r="H136" s="64" t="str">
        <f t="shared" si="14"/>
        <v>*</v>
      </c>
      <c r="I136" s="17">
        <v>0</v>
      </c>
      <c r="J136" s="17">
        <v>0</v>
      </c>
      <c r="K136" s="67">
        <f t="shared" si="17"/>
        <v>0</v>
      </c>
      <c r="L136" s="17">
        <v>20</v>
      </c>
      <c r="M136" s="17">
        <v>0</v>
      </c>
      <c r="N136" s="68" t="str">
        <f t="shared" si="18"/>
        <v>*</v>
      </c>
      <c r="O136" s="59"/>
    </row>
    <row r="137" spans="1:15" s="18" customFormat="1" ht="9.75" customHeight="1">
      <c r="A137" s="13" t="s">
        <v>179</v>
      </c>
      <c r="B137" s="74" t="s">
        <v>180</v>
      </c>
      <c r="C137" s="74"/>
      <c r="D137" s="75"/>
      <c r="E137" s="16"/>
      <c r="F137" s="11">
        <f t="shared" si="13"/>
        <v>8288</v>
      </c>
      <c r="G137" s="11">
        <f t="shared" si="13"/>
        <v>8178</v>
      </c>
      <c r="H137" s="64">
        <f t="shared" si="14"/>
        <v>101.34507214477868</v>
      </c>
      <c r="I137" s="17">
        <v>8120</v>
      </c>
      <c r="J137" s="17">
        <v>8021</v>
      </c>
      <c r="K137" s="67">
        <f t="shared" si="17"/>
        <v>101.23426006732328</v>
      </c>
      <c r="L137" s="17">
        <v>168</v>
      </c>
      <c r="M137" s="17">
        <v>157</v>
      </c>
      <c r="N137" s="68">
        <f t="shared" si="18"/>
        <v>107.00636942675159</v>
      </c>
      <c r="O137" s="59"/>
    </row>
    <row r="138" spans="1:15" s="18" customFormat="1" ht="9.75" customHeight="1">
      <c r="A138" s="13" t="s">
        <v>181</v>
      </c>
      <c r="B138" s="74" t="s">
        <v>182</v>
      </c>
      <c r="C138" s="74"/>
      <c r="D138" s="75"/>
      <c r="E138" s="16"/>
      <c r="F138" s="11">
        <f t="shared" si="13"/>
        <v>1490</v>
      </c>
      <c r="G138" s="11">
        <f t="shared" si="13"/>
        <v>440</v>
      </c>
      <c r="H138" s="64">
        <f t="shared" si="14"/>
        <v>338.6363636363636</v>
      </c>
      <c r="I138" s="17">
        <v>1470</v>
      </c>
      <c r="J138" s="17">
        <v>400</v>
      </c>
      <c r="K138" s="67">
        <f t="shared" si="17"/>
        <v>367.5</v>
      </c>
      <c r="L138" s="17">
        <v>20</v>
      </c>
      <c r="M138" s="17">
        <v>40</v>
      </c>
      <c r="N138" s="68">
        <f t="shared" si="18"/>
        <v>50</v>
      </c>
      <c r="O138" s="59"/>
    </row>
    <row r="139" spans="1:15" s="18" customFormat="1" ht="9.75" customHeight="1">
      <c r="A139" s="13" t="s">
        <v>183</v>
      </c>
      <c r="B139" s="74" t="s">
        <v>184</v>
      </c>
      <c r="C139" s="74"/>
      <c r="D139" s="75"/>
      <c r="E139" s="16"/>
      <c r="F139" s="11">
        <f t="shared" si="13"/>
        <v>7372</v>
      </c>
      <c r="G139" s="11">
        <f t="shared" si="13"/>
        <v>5932</v>
      </c>
      <c r="H139" s="64">
        <f t="shared" si="14"/>
        <v>124.27511800404585</v>
      </c>
      <c r="I139" s="17">
        <v>7372</v>
      </c>
      <c r="J139" s="17">
        <v>5932</v>
      </c>
      <c r="K139" s="67">
        <f t="shared" si="17"/>
        <v>124.27511800404585</v>
      </c>
      <c r="L139" s="17">
        <v>0</v>
      </c>
      <c r="M139" s="17">
        <v>0</v>
      </c>
      <c r="N139" s="68">
        <f t="shared" si="18"/>
        <v>0</v>
      </c>
      <c r="O139" s="59"/>
    </row>
    <row r="140" spans="1:15" s="18" customFormat="1" ht="9.75" customHeight="1">
      <c r="A140" s="19" t="s">
        <v>183</v>
      </c>
      <c r="B140" s="14"/>
      <c r="C140" s="74" t="s">
        <v>184</v>
      </c>
      <c r="D140" s="74"/>
      <c r="E140" s="16"/>
      <c r="F140" s="11">
        <f t="shared" si="13"/>
        <v>0</v>
      </c>
      <c r="G140" s="11">
        <f t="shared" si="13"/>
        <v>0</v>
      </c>
      <c r="H140" s="64">
        <f t="shared" si="14"/>
        <v>0</v>
      </c>
      <c r="I140" s="17">
        <v>0</v>
      </c>
      <c r="J140" s="17">
        <v>0</v>
      </c>
      <c r="K140" s="67">
        <f t="shared" si="17"/>
        <v>0</v>
      </c>
      <c r="L140" s="17">
        <v>0</v>
      </c>
      <c r="M140" s="17">
        <v>0</v>
      </c>
      <c r="N140" s="68">
        <f t="shared" si="18"/>
        <v>0</v>
      </c>
      <c r="O140" s="59"/>
    </row>
    <row r="141" spans="1:15" s="18" customFormat="1" ht="9.75" customHeight="1">
      <c r="A141" s="19" t="s">
        <v>185</v>
      </c>
      <c r="B141" s="14"/>
      <c r="C141" s="74" t="s">
        <v>186</v>
      </c>
      <c r="D141" s="74"/>
      <c r="E141" s="16"/>
      <c r="F141" s="11">
        <f t="shared" si="13"/>
        <v>7372</v>
      </c>
      <c r="G141" s="11">
        <f t="shared" si="13"/>
        <v>5932</v>
      </c>
      <c r="H141" s="64">
        <f t="shared" si="14"/>
        <v>124.27511800404585</v>
      </c>
      <c r="I141" s="17">
        <v>7372</v>
      </c>
      <c r="J141" s="17">
        <v>5932</v>
      </c>
      <c r="K141" s="67">
        <f t="shared" si="17"/>
        <v>124.27511800404585</v>
      </c>
      <c r="L141" s="17">
        <v>0</v>
      </c>
      <c r="M141" s="17">
        <v>0</v>
      </c>
      <c r="N141" s="68">
        <f t="shared" si="18"/>
        <v>0</v>
      </c>
      <c r="O141" s="59"/>
    </row>
    <row r="142" spans="1:15" s="18" customFormat="1" ht="9.75" customHeight="1">
      <c r="A142" s="13" t="s">
        <v>187</v>
      </c>
      <c r="B142" s="74" t="s">
        <v>188</v>
      </c>
      <c r="C142" s="74"/>
      <c r="D142" s="75"/>
      <c r="E142" s="16"/>
      <c r="F142" s="11">
        <f t="shared" si="13"/>
        <v>0</v>
      </c>
      <c r="G142" s="11">
        <f t="shared" si="13"/>
        <v>0</v>
      </c>
      <c r="H142" s="64">
        <f t="shared" si="14"/>
        <v>0</v>
      </c>
      <c r="I142" s="17">
        <v>0</v>
      </c>
      <c r="J142" s="17">
        <v>0</v>
      </c>
      <c r="K142" s="67">
        <f t="shared" si="17"/>
        <v>0</v>
      </c>
      <c r="L142" s="17">
        <v>0</v>
      </c>
      <c r="M142" s="17">
        <v>0</v>
      </c>
      <c r="N142" s="68">
        <f t="shared" si="18"/>
        <v>0</v>
      </c>
      <c r="O142" s="59"/>
    </row>
    <row r="143" spans="1:15" s="18" customFormat="1" ht="9.75" customHeight="1">
      <c r="A143" s="13" t="s">
        <v>189</v>
      </c>
      <c r="B143" s="74" t="s">
        <v>190</v>
      </c>
      <c r="C143" s="74"/>
      <c r="D143" s="75"/>
      <c r="E143" s="16"/>
      <c r="F143" s="11">
        <f t="shared" si="13"/>
        <v>0</v>
      </c>
      <c r="G143" s="11">
        <f t="shared" si="13"/>
        <v>0</v>
      </c>
      <c r="H143" s="64">
        <f t="shared" si="14"/>
        <v>0</v>
      </c>
      <c r="I143" s="17">
        <v>0</v>
      </c>
      <c r="J143" s="17">
        <v>0</v>
      </c>
      <c r="K143" s="67">
        <f t="shared" si="17"/>
        <v>0</v>
      </c>
      <c r="L143" s="17">
        <v>0</v>
      </c>
      <c r="M143" s="17">
        <v>0</v>
      </c>
      <c r="N143" s="68">
        <f t="shared" si="18"/>
        <v>0</v>
      </c>
      <c r="O143" s="59"/>
    </row>
    <row r="144" spans="1:15" s="9" customFormat="1" ht="9.75" customHeight="1">
      <c r="A144" s="20"/>
      <c r="B144" s="81" t="s">
        <v>281</v>
      </c>
      <c r="C144" s="81"/>
      <c r="D144" s="15"/>
      <c r="E144" s="8"/>
      <c r="F144" s="11">
        <f t="shared" si="13"/>
        <v>85625</v>
      </c>
      <c r="G144" s="11">
        <f t="shared" si="13"/>
        <v>106984</v>
      </c>
      <c r="H144" s="64">
        <f t="shared" si="14"/>
        <v>80.0353323861512</v>
      </c>
      <c r="I144" s="11">
        <f>SUM(I145:I152)</f>
        <v>193</v>
      </c>
      <c r="J144" s="11">
        <f>SUM(J145:J152)</f>
        <v>72</v>
      </c>
      <c r="K144" s="65">
        <f>IF(J144=0,IF(I144=0,0,"*"),IF(I144&gt;=J144*10,"******",I144/J144*100))</f>
        <v>268.05555555555554</v>
      </c>
      <c r="L144" s="11">
        <f>SUM(L145:L152)</f>
        <v>85432</v>
      </c>
      <c r="M144" s="11">
        <f>SUM(M145:M152)</f>
        <v>106912</v>
      </c>
      <c r="N144" s="66">
        <f>IF(M144=0,IF(L144=0,0,"*"),IF(L144&gt;=M144*10,"******",L144/M144*100))</f>
        <v>79.90870996707574</v>
      </c>
      <c r="O144" s="59"/>
    </row>
    <row r="145" spans="1:15" s="18" customFormat="1" ht="9.75" customHeight="1">
      <c r="A145" s="13" t="s">
        <v>191</v>
      </c>
      <c r="B145" s="74" t="s">
        <v>192</v>
      </c>
      <c r="C145" s="74"/>
      <c r="D145" s="75"/>
      <c r="E145" s="16"/>
      <c r="F145" s="11">
        <f t="shared" si="13"/>
        <v>2305</v>
      </c>
      <c r="G145" s="11">
        <f t="shared" si="13"/>
        <v>3167</v>
      </c>
      <c r="H145" s="64">
        <f t="shared" si="14"/>
        <v>72.7818124407957</v>
      </c>
      <c r="I145" s="17">
        <v>0</v>
      </c>
      <c r="J145" s="17">
        <v>0</v>
      </c>
      <c r="K145" s="67">
        <f>IF(J145=0,IF(I145=0,0,"*"),IF(I145&gt;=J145*10,"******",I145/J145*100))</f>
        <v>0</v>
      </c>
      <c r="L145" s="17">
        <v>2305</v>
      </c>
      <c r="M145" s="17">
        <v>3167</v>
      </c>
      <c r="N145" s="68">
        <f>IF(M145=0,IF(L145=0,0,"*"),IF(L145&gt;=M145*10,"******",L145/M145*100))</f>
        <v>72.7818124407957</v>
      </c>
      <c r="O145" s="59"/>
    </row>
    <row r="146" spans="1:15" s="18" customFormat="1" ht="9.75" customHeight="1">
      <c r="A146" s="13" t="s">
        <v>193</v>
      </c>
      <c r="B146" s="74" t="s">
        <v>194</v>
      </c>
      <c r="C146" s="74"/>
      <c r="D146" s="75"/>
      <c r="E146" s="16"/>
      <c r="F146" s="11">
        <f t="shared" si="13"/>
        <v>0</v>
      </c>
      <c r="G146" s="11">
        <f t="shared" si="13"/>
        <v>26</v>
      </c>
      <c r="H146" s="64">
        <f t="shared" si="14"/>
        <v>0</v>
      </c>
      <c r="I146" s="17">
        <v>0</v>
      </c>
      <c r="J146" s="17">
        <v>0</v>
      </c>
      <c r="K146" s="67">
        <f aca="true" t="shared" si="19" ref="K146:K152">IF(J146=0,IF(I146=0,0,"*"),IF(I146&gt;=J146*10,"******",I146/J146*100))</f>
        <v>0</v>
      </c>
      <c r="L146" s="17">
        <v>0</v>
      </c>
      <c r="M146" s="17">
        <v>26</v>
      </c>
      <c r="N146" s="68">
        <f aca="true" t="shared" si="20" ref="N146:N152">IF(M146=0,IF(L146=0,0,"*"),IF(L146&gt;=M146*10,"******",L146/M146*100))</f>
        <v>0</v>
      </c>
      <c r="O146" s="59"/>
    </row>
    <row r="147" spans="1:15" s="18" customFormat="1" ht="9.75" customHeight="1">
      <c r="A147" s="13" t="s">
        <v>195</v>
      </c>
      <c r="B147" s="93" t="s">
        <v>196</v>
      </c>
      <c r="C147" s="93"/>
      <c r="D147" s="94"/>
      <c r="E147" s="16"/>
      <c r="F147" s="11">
        <f t="shared" si="13"/>
        <v>0</v>
      </c>
      <c r="G147" s="11">
        <f t="shared" si="13"/>
        <v>0</v>
      </c>
      <c r="H147" s="64">
        <f t="shared" si="14"/>
        <v>0</v>
      </c>
      <c r="I147" s="17">
        <v>0</v>
      </c>
      <c r="J147" s="17">
        <v>0</v>
      </c>
      <c r="K147" s="67">
        <f t="shared" si="19"/>
        <v>0</v>
      </c>
      <c r="L147" s="17">
        <v>0</v>
      </c>
      <c r="M147" s="17">
        <v>0</v>
      </c>
      <c r="N147" s="68">
        <f t="shared" si="20"/>
        <v>0</v>
      </c>
      <c r="O147" s="59"/>
    </row>
    <row r="148" spans="1:15" s="18" customFormat="1" ht="9.75" customHeight="1">
      <c r="A148" s="13" t="s">
        <v>197</v>
      </c>
      <c r="B148" s="74" t="s">
        <v>198</v>
      </c>
      <c r="C148" s="74"/>
      <c r="D148" s="75"/>
      <c r="E148" s="16"/>
      <c r="F148" s="11">
        <f t="shared" si="13"/>
        <v>81070</v>
      </c>
      <c r="G148" s="11">
        <f t="shared" si="13"/>
        <v>96466</v>
      </c>
      <c r="H148" s="64">
        <f t="shared" si="14"/>
        <v>84.03997263284472</v>
      </c>
      <c r="I148" s="17">
        <v>193</v>
      </c>
      <c r="J148" s="17">
        <v>72</v>
      </c>
      <c r="K148" s="67">
        <f t="shared" si="19"/>
        <v>268.05555555555554</v>
      </c>
      <c r="L148" s="17">
        <v>80877</v>
      </c>
      <c r="M148" s="17">
        <v>96394</v>
      </c>
      <c r="N148" s="68">
        <f t="shared" si="20"/>
        <v>83.90252505342656</v>
      </c>
      <c r="O148" s="59"/>
    </row>
    <row r="149" spans="1:15" s="18" customFormat="1" ht="9.75" customHeight="1">
      <c r="A149" s="13" t="s">
        <v>199</v>
      </c>
      <c r="B149" s="74" t="s">
        <v>200</v>
      </c>
      <c r="C149" s="74"/>
      <c r="D149" s="75"/>
      <c r="E149" s="16"/>
      <c r="F149" s="11">
        <f t="shared" si="13"/>
        <v>666</v>
      </c>
      <c r="G149" s="11">
        <f t="shared" si="13"/>
        <v>2482</v>
      </c>
      <c r="H149" s="64">
        <f t="shared" si="14"/>
        <v>26.833199033037875</v>
      </c>
      <c r="I149" s="17">
        <v>0</v>
      </c>
      <c r="J149" s="17">
        <v>0</v>
      </c>
      <c r="K149" s="67">
        <f t="shared" si="19"/>
        <v>0</v>
      </c>
      <c r="L149" s="17">
        <v>666</v>
      </c>
      <c r="M149" s="17">
        <v>2482</v>
      </c>
      <c r="N149" s="68">
        <f t="shared" si="20"/>
        <v>26.833199033037875</v>
      </c>
      <c r="O149" s="59"/>
    </row>
    <row r="150" spans="1:15" s="18" customFormat="1" ht="9.75" customHeight="1">
      <c r="A150" s="13" t="s">
        <v>201</v>
      </c>
      <c r="B150" s="74" t="s">
        <v>202</v>
      </c>
      <c r="C150" s="74"/>
      <c r="D150" s="75"/>
      <c r="E150" s="16"/>
      <c r="F150" s="11">
        <f t="shared" si="13"/>
        <v>0</v>
      </c>
      <c r="G150" s="11">
        <f t="shared" si="13"/>
        <v>142</v>
      </c>
      <c r="H150" s="64">
        <f t="shared" si="14"/>
        <v>0</v>
      </c>
      <c r="I150" s="17">
        <v>0</v>
      </c>
      <c r="J150" s="17">
        <v>0</v>
      </c>
      <c r="K150" s="67">
        <f t="shared" si="19"/>
        <v>0</v>
      </c>
      <c r="L150" s="17">
        <v>0</v>
      </c>
      <c r="M150" s="17">
        <v>142</v>
      </c>
      <c r="N150" s="68">
        <f t="shared" si="20"/>
        <v>0</v>
      </c>
      <c r="O150" s="59"/>
    </row>
    <row r="151" spans="1:15" s="18" customFormat="1" ht="9.75" customHeight="1">
      <c r="A151" s="13" t="s">
        <v>203</v>
      </c>
      <c r="B151" s="74" t="s">
        <v>204</v>
      </c>
      <c r="C151" s="74"/>
      <c r="D151" s="75"/>
      <c r="E151" s="16"/>
      <c r="F151" s="11">
        <f t="shared" si="13"/>
        <v>1500</v>
      </c>
      <c r="G151" s="11">
        <f t="shared" si="13"/>
        <v>4400</v>
      </c>
      <c r="H151" s="64">
        <f t="shared" si="14"/>
        <v>34.090909090909086</v>
      </c>
      <c r="I151" s="17">
        <v>0</v>
      </c>
      <c r="J151" s="17">
        <v>0</v>
      </c>
      <c r="K151" s="67">
        <f t="shared" si="19"/>
        <v>0</v>
      </c>
      <c r="L151" s="17">
        <v>1500</v>
      </c>
      <c r="M151" s="17">
        <v>4400</v>
      </c>
      <c r="N151" s="68">
        <f t="shared" si="20"/>
        <v>34.090909090909086</v>
      </c>
      <c r="O151" s="59"/>
    </row>
    <row r="152" spans="1:15" s="18" customFormat="1" ht="9.75" customHeight="1">
      <c r="A152" s="13" t="s">
        <v>205</v>
      </c>
      <c r="B152" s="74" t="s">
        <v>206</v>
      </c>
      <c r="C152" s="74"/>
      <c r="D152" s="75"/>
      <c r="E152" s="16"/>
      <c r="F152" s="11">
        <f t="shared" si="13"/>
        <v>84</v>
      </c>
      <c r="G152" s="11">
        <f t="shared" si="13"/>
        <v>301</v>
      </c>
      <c r="H152" s="64">
        <f t="shared" si="14"/>
        <v>27.906976744186046</v>
      </c>
      <c r="I152" s="17">
        <v>0</v>
      </c>
      <c r="J152" s="17">
        <v>0</v>
      </c>
      <c r="K152" s="67">
        <f t="shared" si="19"/>
        <v>0</v>
      </c>
      <c r="L152" s="17">
        <v>84</v>
      </c>
      <c r="M152" s="17">
        <v>301</v>
      </c>
      <c r="N152" s="68">
        <f t="shared" si="20"/>
        <v>27.906976744186046</v>
      </c>
      <c r="O152" s="59"/>
    </row>
    <row r="153" spans="1:15" s="9" customFormat="1" ht="9.75" customHeight="1">
      <c r="A153" s="20"/>
      <c r="B153" s="81" t="s">
        <v>282</v>
      </c>
      <c r="C153" s="81"/>
      <c r="D153" s="15"/>
      <c r="E153" s="8"/>
      <c r="F153" s="11">
        <f t="shared" si="13"/>
        <v>280300</v>
      </c>
      <c r="G153" s="11">
        <f t="shared" si="13"/>
        <v>301299</v>
      </c>
      <c r="H153" s="64">
        <f t="shared" si="14"/>
        <v>93.03051121975182</v>
      </c>
      <c r="I153" s="11">
        <f>SUM(I154:I157,I162:I164)</f>
        <v>237655</v>
      </c>
      <c r="J153" s="11">
        <f>SUM(J154:J157,J162:J164)</f>
        <v>250206</v>
      </c>
      <c r="K153" s="65">
        <f>IF(J153=0,IF(I153=0,0,"*"),IF(I153&gt;=J153*10,"******",I153/J153*100))</f>
        <v>94.98373340367537</v>
      </c>
      <c r="L153" s="11">
        <f>SUM(L154:L157,L162:L164)</f>
        <v>42645</v>
      </c>
      <c r="M153" s="11">
        <f>SUM(M154:M157,M162:M164)</f>
        <v>51093</v>
      </c>
      <c r="N153" s="66">
        <f>IF(M153=0,IF(L153=0,0,"*"),IF(L153&gt;=M153*10,"******",L153/M153*100))</f>
        <v>83.46544536433562</v>
      </c>
      <c r="O153" s="59"/>
    </row>
    <row r="154" spans="1:15" s="18" customFormat="1" ht="9.75" customHeight="1">
      <c r="A154" s="13" t="s">
        <v>207</v>
      </c>
      <c r="B154" s="74" t="s">
        <v>208</v>
      </c>
      <c r="C154" s="74"/>
      <c r="D154" s="75"/>
      <c r="E154" s="16"/>
      <c r="F154" s="11">
        <f t="shared" si="13"/>
        <v>222127</v>
      </c>
      <c r="G154" s="11">
        <f t="shared" si="13"/>
        <v>224168</v>
      </c>
      <c r="H154" s="64">
        <f t="shared" si="14"/>
        <v>99.0895221441062</v>
      </c>
      <c r="I154" s="17">
        <v>222127</v>
      </c>
      <c r="J154" s="17">
        <v>224168</v>
      </c>
      <c r="K154" s="67">
        <f>IF(J154=0,IF(I154=0,0,"*"),IF(I154&gt;=J154*10,"******",I154/J154*100))</f>
        <v>99.0895221441062</v>
      </c>
      <c r="L154" s="17">
        <v>0</v>
      </c>
      <c r="M154" s="17">
        <v>0</v>
      </c>
      <c r="N154" s="68">
        <f>IF(M154=0,IF(L154=0,0,"*"),IF(L154&gt;=M154*10,"******",L154/M154*100))</f>
        <v>0</v>
      </c>
      <c r="O154" s="59"/>
    </row>
    <row r="155" spans="1:15" s="18" customFormat="1" ht="9.75" customHeight="1">
      <c r="A155" s="13" t="s">
        <v>209</v>
      </c>
      <c r="B155" s="74" t="s">
        <v>210</v>
      </c>
      <c r="C155" s="74"/>
      <c r="D155" s="75"/>
      <c r="E155" s="16"/>
      <c r="F155" s="11">
        <f t="shared" si="13"/>
        <v>40703</v>
      </c>
      <c r="G155" s="11">
        <f t="shared" si="13"/>
        <v>69245</v>
      </c>
      <c r="H155" s="64">
        <f t="shared" si="14"/>
        <v>58.78113943244999</v>
      </c>
      <c r="I155" s="17">
        <v>4445</v>
      </c>
      <c r="J155" s="17">
        <v>21320</v>
      </c>
      <c r="K155" s="67">
        <f aca="true" t="shared" si="21" ref="K155:K165">IF(J155=0,IF(I155=0,0,"*"),IF(I155&gt;=J155*10,"******",I155/J155*100))</f>
        <v>20.848968105065666</v>
      </c>
      <c r="L155" s="17">
        <v>36258</v>
      </c>
      <c r="M155" s="17">
        <v>47925</v>
      </c>
      <c r="N155" s="68">
        <f aca="true" t="shared" si="22" ref="N155:N165">IF(M155=0,IF(L155=0,0,"*"),IF(L155&gt;=M155*10,"******",L155/M155*100))</f>
        <v>75.65571205007825</v>
      </c>
      <c r="O155" s="59"/>
    </row>
    <row r="156" spans="1:15" s="18" customFormat="1" ht="9.75" customHeight="1">
      <c r="A156" s="13" t="s">
        <v>211</v>
      </c>
      <c r="B156" s="74" t="s">
        <v>212</v>
      </c>
      <c r="C156" s="74"/>
      <c r="D156" s="75"/>
      <c r="E156" s="16"/>
      <c r="F156" s="11">
        <f aca="true" t="shared" si="23" ref="F156:G165">SUM(I156,L156)</f>
        <v>1073</v>
      </c>
      <c r="G156" s="11">
        <f t="shared" si="23"/>
        <v>130</v>
      </c>
      <c r="H156" s="64">
        <f t="shared" si="14"/>
        <v>825.3846153846155</v>
      </c>
      <c r="I156" s="17">
        <v>70</v>
      </c>
      <c r="J156" s="17">
        <v>50</v>
      </c>
      <c r="K156" s="67">
        <f t="shared" si="21"/>
        <v>140</v>
      </c>
      <c r="L156" s="17">
        <v>1003</v>
      </c>
      <c r="M156" s="17">
        <v>80</v>
      </c>
      <c r="N156" s="68" t="str">
        <f t="shared" si="22"/>
        <v>******</v>
      </c>
      <c r="O156" s="59"/>
    </row>
    <row r="157" spans="1:15" s="18" customFormat="1" ht="9.75" customHeight="1">
      <c r="A157" s="13" t="s">
        <v>213</v>
      </c>
      <c r="B157" s="74" t="s">
        <v>214</v>
      </c>
      <c r="C157" s="74"/>
      <c r="D157" s="75"/>
      <c r="E157" s="16"/>
      <c r="F157" s="11">
        <f t="shared" si="23"/>
        <v>0</v>
      </c>
      <c r="G157" s="11">
        <f t="shared" si="23"/>
        <v>0</v>
      </c>
      <c r="H157" s="64">
        <f t="shared" si="14"/>
        <v>0</v>
      </c>
      <c r="I157" s="17">
        <v>0</v>
      </c>
      <c r="J157" s="17">
        <v>0</v>
      </c>
      <c r="K157" s="67">
        <f t="shared" si="21"/>
        <v>0</v>
      </c>
      <c r="L157" s="17">
        <v>0</v>
      </c>
      <c r="M157" s="17">
        <v>0</v>
      </c>
      <c r="N157" s="68">
        <f t="shared" si="22"/>
        <v>0</v>
      </c>
      <c r="O157" s="59"/>
    </row>
    <row r="158" spans="1:15" s="18" customFormat="1" ht="9.75" customHeight="1">
      <c r="A158" s="19" t="s">
        <v>213</v>
      </c>
      <c r="B158" s="14"/>
      <c r="C158" s="74" t="s">
        <v>215</v>
      </c>
      <c r="D158" s="74"/>
      <c r="E158" s="16"/>
      <c r="F158" s="11">
        <f t="shared" si="23"/>
        <v>0</v>
      </c>
      <c r="G158" s="11">
        <f t="shared" si="23"/>
        <v>0</v>
      </c>
      <c r="H158" s="64">
        <f aca="true" t="shared" si="24" ref="H158:H165">IF(G158=0,IF(F158=0,0,"*"),IF(F158&gt;=G158*10,"******",F158/G158*100))</f>
        <v>0</v>
      </c>
      <c r="I158" s="17">
        <v>0</v>
      </c>
      <c r="J158" s="17">
        <v>0</v>
      </c>
      <c r="K158" s="67">
        <f t="shared" si="21"/>
        <v>0</v>
      </c>
      <c r="L158" s="17">
        <v>0</v>
      </c>
      <c r="M158" s="17">
        <v>0</v>
      </c>
      <c r="N158" s="68">
        <f t="shared" si="22"/>
        <v>0</v>
      </c>
      <c r="O158" s="59"/>
    </row>
    <row r="159" spans="1:15" s="18" customFormat="1" ht="9.75" customHeight="1">
      <c r="A159" s="19" t="s">
        <v>216</v>
      </c>
      <c r="B159" s="14"/>
      <c r="C159" s="74" t="s">
        <v>217</v>
      </c>
      <c r="D159" s="74"/>
      <c r="E159" s="16"/>
      <c r="F159" s="11">
        <f t="shared" si="23"/>
        <v>0</v>
      </c>
      <c r="G159" s="11">
        <f t="shared" si="23"/>
        <v>0</v>
      </c>
      <c r="H159" s="64">
        <f t="shared" si="24"/>
        <v>0</v>
      </c>
      <c r="I159" s="17">
        <v>0</v>
      </c>
      <c r="J159" s="17">
        <v>0</v>
      </c>
      <c r="K159" s="67">
        <f t="shared" si="21"/>
        <v>0</v>
      </c>
      <c r="L159" s="17">
        <v>0</v>
      </c>
      <c r="M159" s="17">
        <v>0</v>
      </c>
      <c r="N159" s="68">
        <f t="shared" si="22"/>
        <v>0</v>
      </c>
      <c r="O159" s="59"/>
    </row>
    <row r="160" spans="1:15" s="18" customFormat="1" ht="9.75" customHeight="1">
      <c r="A160" s="19" t="s">
        <v>218</v>
      </c>
      <c r="B160" s="14"/>
      <c r="C160" s="74" t="s">
        <v>283</v>
      </c>
      <c r="D160" s="74"/>
      <c r="E160" s="16"/>
      <c r="F160" s="11">
        <f t="shared" si="23"/>
        <v>0</v>
      </c>
      <c r="G160" s="11">
        <f t="shared" si="23"/>
        <v>0</v>
      </c>
      <c r="H160" s="64">
        <f t="shared" si="24"/>
        <v>0</v>
      </c>
      <c r="I160" s="17">
        <v>0</v>
      </c>
      <c r="J160" s="17">
        <v>0</v>
      </c>
      <c r="K160" s="67">
        <f t="shared" si="21"/>
        <v>0</v>
      </c>
      <c r="L160" s="17">
        <v>0</v>
      </c>
      <c r="M160" s="17">
        <v>0</v>
      </c>
      <c r="N160" s="68">
        <f t="shared" si="22"/>
        <v>0</v>
      </c>
      <c r="O160" s="59"/>
    </row>
    <row r="161" spans="1:15" s="18" customFormat="1" ht="9.75" customHeight="1">
      <c r="A161" s="19" t="s">
        <v>219</v>
      </c>
      <c r="B161" s="14"/>
      <c r="C161" s="74" t="s">
        <v>220</v>
      </c>
      <c r="D161" s="74"/>
      <c r="E161" s="16"/>
      <c r="F161" s="11">
        <f t="shared" si="23"/>
        <v>0</v>
      </c>
      <c r="G161" s="11">
        <f t="shared" si="23"/>
        <v>0</v>
      </c>
      <c r="H161" s="64">
        <f t="shared" si="24"/>
        <v>0</v>
      </c>
      <c r="I161" s="17">
        <v>0</v>
      </c>
      <c r="J161" s="17">
        <v>0</v>
      </c>
      <c r="K161" s="67">
        <f t="shared" si="21"/>
        <v>0</v>
      </c>
      <c r="L161" s="17">
        <v>0</v>
      </c>
      <c r="M161" s="17">
        <v>0</v>
      </c>
      <c r="N161" s="68">
        <f t="shared" si="22"/>
        <v>0</v>
      </c>
      <c r="O161" s="59"/>
    </row>
    <row r="162" spans="1:15" s="18" customFormat="1" ht="9.75" customHeight="1">
      <c r="A162" s="13" t="s">
        <v>216</v>
      </c>
      <c r="B162" s="74" t="s">
        <v>284</v>
      </c>
      <c r="C162" s="74"/>
      <c r="D162" s="75"/>
      <c r="E162" s="16"/>
      <c r="F162" s="11">
        <f t="shared" si="23"/>
        <v>4298</v>
      </c>
      <c r="G162" s="11">
        <f t="shared" si="23"/>
        <v>1458</v>
      </c>
      <c r="H162" s="64">
        <f t="shared" si="24"/>
        <v>294.78737997256513</v>
      </c>
      <c r="I162" s="17">
        <v>4298</v>
      </c>
      <c r="J162" s="17">
        <v>1458</v>
      </c>
      <c r="K162" s="67">
        <f t="shared" si="21"/>
        <v>294.78737997256513</v>
      </c>
      <c r="L162" s="17">
        <v>0</v>
      </c>
      <c r="M162" s="17">
        <v>0</v>
      </c>
      <c r="N162" s="68">
        <f t="shared" si="22"/>
        <v>0</v>
      </c>
      <c r="O162" s="59"/>
    </row>
    <row r="163" spans="1:15" s="18" customFormat="1" ht="9.75" customHeight="1">
      <c r="A163" s="13" t="s">
        <v>221</v>
      </c>
      <c r="B163" s="74" t="s">
        <v>222</v>
      </c>
      <c r="C163" s="74"/>
      <c r="D163" s="75"/>
      <c r="E163" s="16"/>
      <c r="F163" s="11">
        <f t="shared" si="23"/>
        <v>5117</v>
      </c>
      <c r="G163" s="11">
        <f t="shared" si="23"/>
        <v>2716</v>
      </c>
      <c r="H163" s="64">
        <f t="shared" si="24"/>
        <v>188.4020618556701</v>
      </c>
      <c r="I163" s="17">
        <v>2909</v>
      </c>
      <c r="J163" s="17">
        <v>1779</v>
      </c>
      <c r="K163" s="67">
        <f t="shared" si="21"/>
        <v>163.51883080382237</v>
      </c>
      <c r="L163" s="17">
        <v>2208</v>
      </c>
      <c r="M163" s="17">
        <v>937</v>
      </c>
      <c r="N163" s="68">
        <f t="shared" si="22"/>
        <v>235.64567769477054</v>
      </c>
      <c r="O163" s="59"/>
    </row>
    <row r="164" spans="1:15" s="18" customFormat="1" ht="9.75" customHeight="1">
      <c r="A164" s="13" t="s">
        <v>223</v>
      </c>
      <c r="B164" s="74" t="s">
        <v>224</v>
      </c>
      <c r="C164" s="74"/>
      <c r="D164" s="75"/>
      <c r="E164" s="16"/>
      <c r="F164" s="11">
        <f t="shared" si="23"/>
        <v>6982</v>
      </c>
      <c r="G164" s="11">
        <f t="shared" si="23"/>
        <v>3582</v>
      </c>
      <c r="H164" s="64">
        <f t="shared" si="24"/>
        <v>194.91903964265774</v>
      </c>
      <c r="I164" s="17">
        <v>3806</v>
      </c>
      <c r="J164" s="17">
        <v>1431</v>
      </c>
      <c r="K164" s="67">
        <f t="shared" si="21"/>
        <v>265.9678546470999</v>
      </c>
      <c r="L164" s="17">
        <v>3176</v>
      </c>
      <c r="M164" s="17">
        <v>2151</v>
      </c>
      <c r="N164" s="68">
        <f t="shared" si="22"/>
        <v>147.65225476522548</v>
      </c>
      <c r="O164" s="59"/>
    </row>
    <row r="165" spans="1:15" s="9" customFormat="1" ht="9.75" customHeight="1">
      <c r="A165" s="20"/>
      <c r="B165" s="81" t="s">
        <v>293</v>
      </c>
      <c r="C165" s="81"/>
      <c r="D165" s="15"/>
      <c r="E165" s="8"/>
      <c r="F165" s="11">
        <f t="shared" si="23"/>
        <v>0</v>
      </c>
      <c r="G165" s="11">
        <f t="shared" si="23"/>
        <v>0</v>
      </c>
      <c r="H165" s="64">
        <f t="shared" si="24"/>
        <v>0</v>
      </c>
      <c r="I165" s="11">
        <v>0</v>
      </c>
      <c r="J165" s="11">
        <v>0</v>
      </c>
      <c r="K165" s="64">
        <f t="shared" si="21"/>
        <v>0</v>
      </c>
      <c r="L165" s="11">
        <v>0</v>
      </c>
      <c r="M165" s="11">
        <v>0</v>
      </c>
      <c r="N165" s="73">
        <f t="shared" si="22"/>
        <v>0</v>
      </c>
      <c r="O165" s="59"/>
    </row>
    <row r="166" spans="6:15" ht="11.25" customHeight="1">
      <c r="F166" s="11"/>
      <c r="G166" s="11"/>
      <c r="H166" s="50"/>
      <c r="I166" s="17"/>
      <c r="J166" s="17"/>
      <c r="K166" s="51"/>
      <c r="L166" s="17"/>
      <c r="M166" s="17"/>
      <c r="N166" s="52"/>
      <c r="O166" s="30"/>
    </row>
    <row r="167" spans="6:15" ht="11.25" customHeight="1">
      <c r="F167" s="11"/>
      <c r="G167" s="11"/>
      <c r="H167" s="50"/>
      <c r="I167" s="17"/>
      <c r="J167" s="17"/>
      <c r="K167" s="51"/>
      <c r="L167" s="17"/>
      <c r="M167" s="17"/>
      <c r="N167" s="52"/>
      <c r="O167" s="30"/>
    </row>
    <row r="168" spans="6:15" ht="11.25" customHeight="1">
      <c r="F168" s="11"/>
      <c r="G168" s="11"/>
      <c r="H168" s="50"/>
      <c r="I168" s="17"/>
      <c r="J168" s="17"/>
      <c r="K168" s="51"/>
      <c r="L168" s="17"/>
      <c r="M168" s="17"/>
      <c r="N168" s="52"/>
      <c r="O168" s="30"/>
    </row>
    <row r="169" spans="6:15" ht="11.25" customHeight="1">
      <c r="F169" s="11"/>
      <c r="G169" s="11"/>
      <c r="H169" s="50"/>
      <c r="I169" s="17"/>
      <c r="J169" s="17"/>
      <c r="K169" s="51"/>
      <c r="L169" s="17"/>
      <c r="M169" s="17"/>
      <c r="N169" s="52"/>
      <c r="O169" s="30"/>
    </row>
    <row r="170" spans="6:15" ht="11.25" customHeight="1">
      <c r="F170" s="11"/>
      <c r="G170" s="11"/>
      <c r="H170" s="50"/>
      <c r="I170" s="17"/>
      <c r="J170" s="17"/>
      <c r="K170" s="51"/>
      <c r="L170" s="17"/>
      <c r="M170" s="17"/>
      <c r="N170" s="52"/>
      <c r="O170" s="30"/>
    </row>
    <row r="171" spans="1:15" ht="11.25" customHeight="1">
      <c r="A171" s="31"/>
      <c r="B171" s="31"/>
      <c r="C171" s="31"/>
      <c r="D171" s="31"/>
      <c r="E171" s="31"/>
      <c r="F171" s="33"/>
      <c r="G171" s="33"/>
      <c r="H171" s="55"/>
      <c r="I171" s="24"/>
      <c r="J171" s="24"/>
      <c r="K171" s="56"/>
      <c r="L171" s="24"/>
      <c r="M171" s="24"/>
      <c r="N171" s="57"/>
      <c r="O171" s="30"/>
    </row>
    <row r="172" ht="11.25" customHeight="1">
      <c r="O172" s="30"/>
    </row>
    <row r="173" ht="11.25" customHeight="1">
      <c r="O173" s="30"/>
    </row>
    <row r="174" ht="11.25" customHeight="1">
      <c r="O174" s="30"/>
    </row>
    <row r="175" ht="11.25" customHeight="1">
      <c r="O175" s="30"/>
    </row>
    <row r="176" ht="11.25" customHeight="1">
      <c r="O176" s="30"/>
    </row>
  </sheetData>
  <sheetProtection/>
  <mergeCells count="169">
    <mergeCell ref="C161:D161"/>
    <mergeCell ref="B146:D146"/>
    <mergeCell ref="B147:D147"/>
    <mergeCell ref="B148:D148"/>
    <mergeCell ref="B149:D149"/>
    <mergeCell ref="B154:D154"/>
    <mergeCell ref="B150:D150"/>
    <mergeCell ref="B151:D151"/>
    <mergeCell ref="B152:D152"/>
    <mergeCell ref="B153:C153"/>
    <mergeCell ref="B143:D143"/>
    <mergeCell ref="B144:C144"/>
    <mergeCell ref="B145:D145"/>
    <mergeCell ref="B165:C165"/>
    <mergeCell ref="B157:D157"/>
    <mergeCell ref="B162:D162"/>
    <mergeCell ref="B163:D163"/>
    <mergeCell ref="B164:D164"/>
    <mergeCell ref="C159:D159"/>
    <mergeCell ref="C160:D160"/>
    <mergeCell ref="B107:D107"/>
    <mergeCell ref="B108:D108"/>
    <mergeCell ref="C98:D98"/>
    <mergeCell ref="C99:D99"/>
    <mergeCell ref="C102:D102"/>
    <mergeCell ref="C103:D103"/>
    <mergeCell ref="C104:D104"/>
    <mergeCell ref="B75:D75"/>
    <mergeCell ref="B78:D78"/>
    <mergeCell ref="B83:D83"/>
    <mergeCell ref="B84:D84"/>
    <mergeCell ref="C76:D76"/>
    <mergeCell ref="C77:D77"/>
    <mergeCell ref="C80:D80"/>
    <mergeCell ref="C81:D81"/>
    <mergeCell ref="C82:D82"/>
    <mergeCell ref="B73:D73"/>
    <mergeCell ref="B74:D74"/>
    <mergeCell ref="C100:D100"/>
    <mergeCell ref="C47:D47"/>
    <mergeCell ref="C61:D61"/>
    <mergeCell ref="C62:D62"/>
    <mergeCell ref="C63:D63"/>
    <mergeCell ref="C64:D64"/>
    <mergeCell ref="C67:D67"/>
    <mergeCell ref="B50:C50"/>
    <mergeCell ref="C71:D71"/>
    <mergeCell ref="B41:D41"/>
    <mergeCell ref="C45:D45"/>
    <mergeCell ref="B35:D35"/>
    <mergeCell ref="B38:D38"/>
    <mergeCell ref="B39:D39"/>
    <mergeCell ref="B40:D40"/>
    <mergeCell ref="C46:D46"/>
    <mergeCell ref="C49:D49"/>
    <mergeCell ref="C48:D48"/>
    <mergeCell ref="L88:N89"/>
    <mergeCell ref="A90:E91"/>
    <mergeCell ref="F90:H90"/>
    <mergeCell ref="I90:K90"/>
    <mergeCell ref="L90:N90"/>
    <mergeCell ref="A88:K89"/>
    <mergeCell ref="A1:K2"/>
    <mergeCell ref="L1:N2"/>
    <mergeCell ref="A3:E4"/>
    <mergeCell ref="F3:H3"/>
    <mergeCell ref="I3:K3"/>
    <mergeCell ref="L3:N3"/>
    <mergeCell ref="B5:C5"/>
    <mergeCell ref="B6:C6"/>
    <mergeCell ref="B7:D7"/>
    <mergeCell ref="B8:D8"/>
    <mergeCell ref="B9:D9"/>
    <mergeCell ref="B10:D10"/>
    <mergeCell ref="C17:D17"/>
    <mergeCell ref="C18:D18"/>
    <mergeCell ref="C11:D11"/>
    <mergeCell ref="C12:D12"/>
    <mergeCell ref="C14:D14"/>
    <mergeCell ref="C15:D15"/>
    <mergeCell ref="B13:D13"/>
    <mergeCell ref="B16:D16"/>
    <mergeCell ref="B27:D27"/>
    <mergeCell ref="B28:D28"/>
    <mergeCell ref="B19:D19"/>
    <mergeCell ref="B20:D20"/>
    <mergeCell ref="B23:D23"/>
    <mergeCell ref="B24:C24"/>
    <mergeCell ref="B25:D25"/>
    <mergeCell ref="B26:D26"/>
    <mergeCell ref="B21:D21"/>
    <mergeCell ref="B22:D22"/>
    <mergeCell ref="B29:D29"/>
    <mergeCell ref="B30:D30"/>
    <mergeCell ref="B31:C31"/>
    <mergeCell ref="B32:D32"/>
    <mergeCell ref="B33:D33"/>
    <mergeCell ref="B34:D34"/>
    <mergeCell ref="C69:D69"/>
    <mergeCell ref="B87:D87"/>
    <mergeCell ref="B52:D52"/>
    <mergeCell ref="B53:D53"/>
    <mergeCell ref="B57:D57"/>
    <mergeCell ref="B58:D58"/>
    <mergeCell ref="B56:D56"/>
    <mergeCell ref="C59:D59"/>
    <mergeCell ref="C54:D54"/>
    <mergeCell ref="C70:D70"/>
    <mergeCell ref="B86:D86"/>
    <mergeCell ref="B134:D134"/>
    <mergeCell ref="B135:D135"/>
    <mergeCell ref="B136:D136"/>
    <mergeCell ref="C130:D130"/>
    <mergeCell ref="C131:D131"/>
    <mergeCell ref="B132:C132"/>
    <mergeCell ref="B133:D133"/>
    <mergeCell ref="B114:D114"/>
    <mergeCell ref="B115:D115"/>
    <mergeCell ref="B109:D109"/>
    <mergeCell ref="B126:D126"/>
    <mergeCell ref="B127:D127"/>
    <mergeCell ref="C68:D68"/>
    <mergeCell ref="C79:D79"/>
    <mergeCell ref="B96:D96"/>
    <mergeCell ref="B92:C92"/>
    <mergeCell ref="C72:D72"/>
    <mergeCell ref="C105:D105"/>
    <mergeCell ref="B85:D85"/>
    <mergeCell ref="C36:D36"/>
    <mergeCell ref="C37:D37"/>
    <mergeCell ref="C65:D65"/>
    <mergeCell ref="C66:D66"/>
    <mergeCell ref="C55:D55"/>
    <mergeCell ref="C60:D60"/>
    <mergeCell ref="B51:D51"/>
    <mergeCell ref="C44:D44"/>
    <mergeCell ref="B42:D42"/>
    <mergeCell ref="B43:D43"/>
    <mergeCell ref="C119:D119"/>
    <mergeCell ref="B155:D155"/>
    <mergeCell ref="C158:D158"/>
    <mergeCell ref="B156:D156"/>
    <mergeCell ref="B137:D137"/>
    <mergeCell ref="C140:D140"/>
    <mergeCell ref="C141:D141"/>
    <mergeCell ref="B138:D138"/>
    <mergeCell ref="B139:D139"/>
    <mergeCell ref="B142:D142"/>
    <mergeCell ref="C110:D110"/>
    <mergeCell ref="C116:D116"/>
    <mergeCell ref="C117:D117"/>
    <mergeCell ref="C118:D118"/>
    <mergeCell ref="C111:D111"/>
    <mergeCell ref="C112:D112"/>
    <mergeCell ref="B113:D113"/>
    <mergeCell ref="B93:D93"/>
    <mergeCell ref="B94:D94"/>
    <mergeCell ref="B95:D95"/>
    <mergeCell ref="C106:D106"/>
    <mergeCell ref="B97:D97"/>
    <mergeCell ref="B101:D101"/>
    <mergeCell ref="C125:D125"/>
    <mergeCell ref="C128:D128"/>
    <mergeCell ref="C129:D129"/>
    <mergeCell ref="C120:D120"/>
    <mergeCell ref="C121:D121"/>
    <mergeCell ref="C122:D122"/>
    <mergeCell ref="C123:D123"/>
    <mergeCell ref="C124:D124"/>
  </mergeCells>
  <printOptions verticalCentered="1"/>
  <pageMargins left="0.4724409448818898" right="0.3937007874015748" top="0.3937007874015748" bottom="0.3937007874015748" header="0" footer="0"/>
  <pageSetup firstPageNumber="5" useFirstPageNumber="1" horizontalDpi="600" verticalDpi="600" orientation="portrait" paperSize="9" scale="98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</dc:creator>
  <cp:keywords/>
  <dc:description/>
  <cp:lastModifiedBy>川崎市</cp:lastModifiedBy>
  <cp:lastPrinted>2016-09-20T00:09:13Z</cp:lastPrinted>
  <dcterms:created xsi:type="dcterms:W3CDTF">2013-09-01T07:53:04Z</dcterms:created>
  <dcterms:modified xsi:type="dcterms:W3CDTF">2017-12-01T01:02:05Z</dcterms:modified>
  <cp:category/>
  <cp:version/>
  <cp:contentType/>
  <cp:contentStatus/>
</cp:coreProperties>
</file>