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80（水）経営戦略・危機管理室\経営企画\005 財政収支計画関係\経営分析関係\経営比較分析表（総務省）\R05\04_回答\"/>
    </mc:Choice>
  </mc:AlternateContent>
  <workbookProtection workbookAlgorithmName="SHA-512" workbookHashValue="3eEzQMSz6KU2hDPTdGHCkR6RGDDGDcB+Eng3L4x+OS6B7Hzz44WFz2gheJ1QVX/uYX+RRNAQguIFiHJsmLDheQ==" workbookSaltValue="yrTY+tUFi9XtL1XbbbISBQ==" workbookSpinCount="100000" lockStructure="1"/>
  <bookViews>
    <workbookView xWindow="0" yWindow="0" windowWidth="28800" windowHeight="13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AD10" i="4"/>
  <c r="P10" i="4"/>
  <c r="B10" i="4"/>
  <c r="AT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<sst xmlns="http://schemas.openxmlformats.org/spreadsheetml/2006/main" count="231" uniqueCount="117">
  <si>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</si>
  <si>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</si>
  <si>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</si>
  <si>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</si>
  <si>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</si>
  <si>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</si>
  <si>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</si>
  <si>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</si>
  <si>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</si>
  <si>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</si>
  <si>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</si>
  <si>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</si>
  <si>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</si>
  <si>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</si>
  <si>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</si>
  <si>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</si>
  <si>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</si>
  <si>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</si>
  <si>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</si>
  <si>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</si>
  <si>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</si>
  <si>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</si>
  <si>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</si>
  <si>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</si>
  <si>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</si>
  <si>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</si>
  <si>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</si>
  <si>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</si>
  <si>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</si>
  <si>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</si>
  <si>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</si>
  <si>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</si>
  <si>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</si>
  <si>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</si>
  <si>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</si>
  <si>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</si>
  <si>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</si>
  <si>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</si>
  <si>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</si>
  <si>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</si>
  <si>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</si>
  <si>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</si>
  <si>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</si>
  <si>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</si>
  <si>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</si>
  <si>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</si>
  <si>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</si>
  <si>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</si>
  <si>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</si>
  <si>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</si>
  <si>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</si>
  <si>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</si>
  <si>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</si>
  <si>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</si>
  <si>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</si>
  <si>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</si>
  <si>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</si>
  <si>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</si>
  <si>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</si>
  <si>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</si>
  <si>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</si>
  <si>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</si>
  <si>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</si>
  <si>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</si>
  <si>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</si>
  <si>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</si>
  <si>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</si>
  <si>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</si>
  <si>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</si>
  <si>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</si>
  <si>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</si>
  <si>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</si>
  <si>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</si>
  <si>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</si>
  <si>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</si>
  <si>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</si>
  <si>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</si>
  <si>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</si>
  <si>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</si>
  <si>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</si>
  <si>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</si>
  <si>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</si>
  <si>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</si>
  <si>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</si>
  <si>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</si>
  <si>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</si>
  <si>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</si>
  <si>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</si>
  <si>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</si>
  <si>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</si>
  <si>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</si>
  <si>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</si>
  <si>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</si>
  <si>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</si>
  <si>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</si>
  <si>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</si>
  <si>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</si>
  <si>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</si>
  <si>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</si>
  <si>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</si>
  <si>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</si>
  <si>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</si>
  <si>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</si>
  <si>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</si>
  <si>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</si>
  <si>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</si>
  <si>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</si>
  <si>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</si>
  <si>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</si>
  <si>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</si>
  <si>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</si>
  <si>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</si>
  <si>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</si>
  <si>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</si>
  <si>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〇近年の燃料価格の高騰等により、維持管理費が増大しており、経常収支比率や経費回収率が減少していることから、今後も影響について注視していく必要があります。
〇企業債残高が高い水準にありますが、企業債残高の縮減に向けた取組を継続することで、持続可能な経営基盤を確保できると考えています。
〇引き続き、管渠や施設の更新のほか、耐震化、浸水対策、高度処理対策、合流改善等の整備を行う必要があります。このような状況でも、企業債残高に留意しながら、優先順位を定めて計画的な整備を行い、適切な維持管理を併せて行うため、アセットマネジメント手法を導入した取組を進めています。</t>
    <rPh sb="1" eb="3">
      <t>キンネン</t>
    </rPh>
    <rPh sb="16" eb="21">
      <t>イジカンリヒ</t>
    </rPh>
    <rPh sb="22" eb="24">
      <t>ゾウダイ</t>
    </rPh>
    <rPh sb="29" eb="33">
      <t>ケイジョウシュウシ</t>
    </rPh>
    <rPh sb="33" eb="35">
      <t>ヒリツ</t>
    </rPh>
    <rPh sb="36" eb="38">
      <t>ケイヒ</t>
    </rPh>
    <rPh sb="38" eb="41">
      <t>カイシュウリツ</t>
    </rPh>
    <rPh sb="42" eb="44">
      <t>ゲンショウ</t>
    </rPh>
    <rPh sb="53" eb="55">
      <t>コンゴ</t>
    </rPh>
    <rPh sb="56" eb="58">
      <t>エイキョウ</t>
    </rPh>
    <rPh sb="62" eb="64">
      <t>チュウシ</t>
    </rPh>
    <rPh sb="68" eb="70">
      <t>ヒツヨウ</t>
    </rPh>
    <phoneticPr fontId="4"/>
  </si>
  <si>
    <r>
      <t>〇法定耐用年数に達している施設があるため、</t>
    </r>
    <r>
      <rPr>
        <b/>
        <sz val="11"/>
        <color theme="1"/>
        <rFont val="ＭＳ ゴシック"/>
        <family val="3"/>
        <charset val="128"/>
      </rPr>
      <t>①有形固定資産減価償却率</t>
    </r>
    <r>
      <rPr>
        <sz val="11"/>
        <color theme="1"/>
        <rFont val="ＭＳ ゴシック"/>
        <family val="3"/>
        <charset val="128"/>
      </rPr>
      <t>は、年々上昇傾向にあり、資産の老朽化が進行しています。</t>
    </r>
    <r>
      <rPr>
        <b/>
        <sz val="11"/>
        <color theme="1"/>
        <rFont val="ＭＳ ゴシック"/>
        <family val="3"/>
        <charset val="128"/>
      </rPr>
      <t>②管渠老朽化率</t>
    </r>
    <r>
      <rPr>
        <sz val="11"/>
        <color theme="1"/>
        <rFont val="ＭＳ ゴシック"/>
        <family val="3"/>
        <charset val="128"/>
      </rPr>
      <t>は、現状では類似団体平均と比べて老朽化は進んでいませんが、今後は、昭和50年代から平成初期にかけて急速に整備を行った管渠が順次耐用年数を迎えるため、比較的短期間で老朽化が進むことに留意する必要があります。
〇</t>
    </r>
    <r>
      <rPr>
        <b/>
        <sz val="11"/>
        <color theme="1"/>
        <rFont val="ＭＳ ゴシック"/>
        <family val="3"/>
        <charset val="128"/>
      </rPr>
      <t>③管渠改善率</t>
    </r>
    <r>
      <rPr>
        <sz val="11"/>
        <color theme="1"/>
        <rFont val="ＭＳ ゴシック"/>
        <family val="3"/>
        <charset val="128"/>
      </rPr>
      <t>は、年度によって変動がありますが、今後も老朽化が進む地域の管渠を中心に計画的に更新していく必要があります。</t>
    </r>
    <rPh sb="35" eb="37">
      <t>ネンネン</t>
    </rPh>
    <rPh sb="37" eb="39">
      <t>ジョウショウ</t>
    </rPh>
    <rPh sb="39" eb="41">
      <t>ケイコウ</t>
    </rPh>
    <rPh sb="45" eb="47">
      <t>シサン</t>
    </rPh>
    <rPh sb="48" eb="51">
      <t>ロウキュウカ</t>
    </rPh>
    <rPh sb="52" eb="54">
      <t>シンコウ</t>
    </rPh>
    <rPh sb="77" eb="79">
      <t>ヘイキン</t>
    </rPh>
    <phoneticPr fontId="4"/>
  </si>
  <si>
    <r>
      <t>〇</t>
    </r>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⑤経費回収率</t>
    </r>
    <r>
      <rPr>
        <sz val="11"/>
        <color theme="1"/>
        <rFont val="ＭＳ ゴシック"/>
        <family val="3"/>
        <charset val="128"/>
      </rPr>
      <t>は、下水道使用料の減少や維持管理費用の増加により減少しているものの、いずれも100％を上回っており、</t>
    </r>
    <r>
      <rPr>
        <b/>
        <sz val="11"/>
        <color theme="1"/>
        <rFont val="ＭＳ ゴシック"/>
        <family val="3"/>
        <charset val="128"/>
      </rPr>
      <t>②累積欠損金</t>
    </r>
    <r>
      <rPr>
        <sz val="11"/>
        <color theme="1"/>
        <rFont val="ＭＳ ゴシック"/>
        <family val="3"/>
        <charset val="128"/>
      </rPr>
      <t xml:space="preserve">が計上されていないため、経営の健全性は維持しています。
</t>
    </r>
    <r>
      <rPr>
        <b/>
        <sz val="11"/>
        <color theme="1"/>
        <rFont val="ＭＳ ゴシック"/>
        <family val="3"/>
        <charset val="128"/>
      </rPr>
      <t>⑥汚水処理原価</t>
    </r>
    <r>
      <rPr>
        <sz val="11"/>
        <color theme="1"/>
        <rFont val="ＭＳ ゴシック"/>
        <family val="3"/>
        <charset val="128"/>
      </rPr>
      <t>は、近年の燃料価格の高騰等による維持管理費用の増加の影響で上昇しています。
〇</t>
    </r>
    <r>
      <rPr>
        <b/>
        <sz val="11"/>
        <color theme="1"/>
        <rFont val="ＭＳ ゴシック"/>
        <family val="3"/>
        <charset val="128"/>
      </rPr>
      <t>③流動比率</t>
    </r>
    <r>
      <rPr>
        <sz val="11"/>
        <color theme="1"/>
        <rFont val="ＭＳ ゴシック"/>
        <family val="3"/>
        <charset val="128"/>
      </rPr>
      <t>は、100％を下回っていますが、流動負債の半分以上が企業債であり、その償還の原資は下水道使用料収入等により得られています。
〇急速な整備のために多額の企業債借入れを行った時期があり、</t>
    </r>
    <r>
      <rPr>
        <b/>
        <sz val="11"/>
        <color theme="1"/>
        <rFont val="ＭＳ ゴシック"/>
        <family val="3"/>
        <charset val="128"/>
      </rPr>
      <t>④企業債残高対事業規模比率</t>
    </r>
    <r>
      <rPr>
        <sz val="11"/>
        <color theme="1"/>
        <rFont val="ＭＳ ゴシック"/>
        <family val="3"/>
        <charset val="128"/>
      </rPr>
      <t>が類似団体平均を上回っていますが、企業債の償還による残高の減少で年々改善しています。
〇</t>
    </r>
    <r>
      <rPr>
        <b/>
        <sz val="11"/>
        <color theme="1"/>
        <rFont val="ＭＳ ゴシック"/>
        <family val="3"/>
        <charset val="128"/>
      </rPr>
      <t>⑦施設利用率</t>
    </r>
    <r>
      <rPr>
        <sz val="11"/>
        <color theme="1"/>
        <rFont val="ＭＳ ゴシック"/>
        <family val="3"/>
        <charset val="128"/>
      </rPr>
      <t>は、類似団体平均を下回っていますが、既存施設を活用した水質向上に取り組むなど、施設を有効に活用しています。
〇</t>
    </r>
    <r>
      <rPr>
        <b/>
        <sz val="11"/>
        <color theme="1"/>
        <rFont val="ＭＳ ゴシック"/>
        <family val="3"/>
        <charset val="128"/>
      </rPr>
      <t>⑧水洗化率</t>
    </r>
    <r>
      <rPr>
        <sz val="11"/>
        <color theme="1"/>
        <rFont val="ＭＳ ゴシック"/>
        <family val="3"/>
        <charset val="128"/>
      </rPr>
      <t xml:space="preserve">は99％以上（左グラフにおいて令和元年度の水洗化率が98.17％とあるのは、正しくは99.03％）と高い水準になっています。
</t>
    </r>
    <rPh sb="40" eb="42">
      <t>ゲンショウ</t>
    </rPh>
    <rPh sb="109" eb="111">
      <t>キンネン</t>
    </rPh>
    <rPh sb="123" eb="129">
      <t>イジカンリヒヨウ</t>
    </rPh>
    <rPh sb="130" eb="132">
      <t>ゾウカ</t>
    </rPh>
    <rPh sb="133" eb="135">
      <t>エイキョウ</t>
    </rPh>
    <rPh sb="158" eb="160">
      <t>シタマワ</t>
    </rPh>
    <rPh sb="167" eb="169">
      <t>リュウドウ</t>
    </rPh>
    <rPh sb="169" eb="171">
      <t>フサイ</t>
    </rPh>
    <rPh sb="172" eb="174">
      <t>ハンブン</t>
    </rPh>
    <rPh sb="174" eb="176">
      <t>イジョウ</t>
    </rPh>
    <rPh sb="177" eb="180">
      <t>キギョウサイ</t>
    </rPh>
    <rPh sb="186" eb="188">
      <t>ショウカン</t>
    </rPh>
    <rPh sb="189" eb="191">
      <t>ゲンシ</t>
    </rPh>
    <rPh sb="263" eb="265">
      <t>ウワマワ</t>
    </rPh>
    <rPh sb="311" eb="313">
      <t>ヘイキン</t>
    </rPh>
    <rPh sb="314" eb="316">
      <t>シタマワ</t>
    </rPh>
    <rPh sb="361" eb="364">
      <t>スイセンカ</t>
    </rPh>
    <rPh sb="364" eb="365">
      <t>リツ</t>
    </rPh>
    <rPh sb="415" eb="416">
      <t>タカ</t>
    </rPh>
    <rPh sb="417" eb="419">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</si>
</sst>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0" xfId="0" applyFont="1">
      <alignment vertical="center"/>
    </xf>
    <xf numFmtId="0" fontId="5" fillId="6" borderId="6"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0.24</c:v>
                </c:pt>
                <c:pt idx="1">
                  <c:v>0.38</c:v>
                </c:pt>
                <c:pt idx="2">
                  <c:v>0.24</c:v>
                </c:pt>
                <c:pt idx="3">
                  <c:v>0.2</c:v>
                </c:pt>
                <c:pt idx="4">
                  <c:v>0.19</c:v>
                </c:pt>
              </c:numCache>
            </c:numRef>
          </c:val>
          <c:extLst>
            <c:ext xmlns:c16="http://schemas.microsoft.com/office/drawing/2014/chart" uri="{C3380CC4-5D6E-409C-BE32-E72D297353CC}">
              <c16:uniqueId val="{00000000-199E-49AE-9DA8-9A03D9EEAD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199E-49AE-9DA8-9A03D9EEAD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111.88</c:v>
                </c:pt>
                <c:pt idx="1">
                  <c:v>112.13</c:v>
                </c:pt>
                <c:pt idx="2">
                  <c:v>110.56</c:v>
                </c:pt>
                <c:pt idx="3">
                  <c:v>106.96</c:v>
                </c:pt>
                <c:pt idx="4">
                  <c:v>103.75</c:v>
                </c:pt>
              </c:numCache>
            </c:numRef>
          </c:val>
          <c:extLst>
            <c:ext xmlns:c16="http://schemas.microsoft.com/office/drawing/2014/chart" uri="{C3380CC4-5D6E-409C-BE32-E72D297353CC}">
              <c16:uniqueId val="{00000000-7ADC-474F-81E6-9FAE43B3A7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7ADC-474F-81E6-9FAE43B3A7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48.73</c:v>
                </c:pt>
                <c:pt idx="1">
                  <c:v>48.82</c:v>
                </c:pt>
                <c:pt idx="2">
                  <c:v>50.25</c:v>
                </c:pt>
                <c:pt idx="3">
                  <c:v>51.79</c:v>
                </c:pt>
                <c:pt idx="4">
                  <c:v>53.19</c:v>
                </c:pt>
              </c:numCache>
            </c:numRef>
          </c:val>
          <c:extLst>
            <c:ext xmlns:c16="http://schemas.microsoft.com/office/drawing/2014/chart" uri="{C3380CC4-5D6E-409C-BE32-E72D297353CC}">
              <c16:uniqueId val="{00000000-CE4C-4531-A886-F4271826DE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CE4C-4531-A886-F4271826DE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6.08</c:v>
                </c:pt>
                <c:pt idx="1">
                  <c:v>7.16</c:v>
                </c:pt>
                <c:pt idx="2">
                  <c:v>7.98</c:v>
                </c:pt>
                <c:pt idx="3">
                  <c:v>8.81</c:v>
                </c:pt>
                <c:pt idx="4">
                  <c:v>9.99</c:v>
                </c:pt>
              </c:numCache>
            </c:numRef>
          </c:val>
          <c:extLst>
            <c:ext xmlns:c16="http://schemas.microsoft.com/office/drawing/2014/chart" uri="{C3380CC4-5D6E-409C-BE32-E72D297353CC}">
              <c16:uniqueId val="{00000000-7115-4885-B599-E60E40C8FA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7115-4885-B599-E60E40C8FA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13-4AD0-821E-7CAF83D91E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9B13-4AD0-821E-7CAF83D91E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55.13</c:v>
                </c:pt>
                <c:pt idx="1">
                  <c:v>56.9</c:v>
                </c:pt>
                <c:pt idx="2">
                  <c:v>63.57</c:v>
                </c:pt>
                <c:pt idx="3">
                  <c:v>58.21</c:v>
                </c:pt>
                <c:pt idx="4">
                  <c:v>56.82</c:v>
                </c:pt>
              </c:numCache>
            </c:numRef>
          </c:val>
          <c:extLst>
            <c:ext xmlns:c16="http://schemas.microsoft.com/office/drawing/2014/chart" uri="{C3380CC4-5D6E-409C-BE32-E72D297353CC}">
              <c16:uniqueId val="{00000000-2323-4B58-A827-A88DD739EA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2323-4B58-A827-A88DD739EA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779.37</c:v>
                </c:pt>
                <c:pt idx="1">
                  <c:v>755.48</c:v>
                </c:pt>
                <c:pt idx="2">
                  <c:v>734.8</c:v>
                </c:pt>
                <c:pt idx="3">
                  <c:v>711.41</c:v>
                </c:pt>
                <c:pt idx="4">
                  <c:v>697.1</c:v>
                </c:pt>
              </c:numCache>
            </c:numRef>
          </c:val>
          <c:extLst>
            <c:ext xmlns:c16="http://schemas.microsoft.com/office/drawing/2014/chart" uri="{C3380CC4-5D6E-409C-BE32-E72D297353CC}">
              <c16:uniqueId val="{00000000-7ABC-4734-A384-E222ED4004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7ABC-4734-A384-E222ED4004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122.57</c:v>
                </c:pt>
                <c:pt idx="1">
                  <c:v>122.47</c:v>
                </c:pt>
                <c:pt idx="2">
                  <c:v>120.41</c:v>
                </c:pt>
                <c:pt idx="3">
                  <c:v>112.14</c:v>
                </c:pt>
                <c:pt idx="4">
                  <c:v>105.43</c:v>
                </c:pt>
              </c:numCache>
            </c:numRef>
          </c:val>
          <c:extLst>
            <c:ext xmlns:c16="http://schemas.microsoft.com/office/drawing/2014/chart" uri="{C3380CC4-5D6E-409C-BE32-E72D297353CC}">
              <c16:uniqueId val="{00000000-498D-4129-83C5-7D649412FA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498D-4129-83C5-7D649412FA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121.5</c:v>
                </c:pt>
                <c:pt idx="1">
                  <c:v>121.25</c:v>
                </c:pt>
                <c:pt idx="2">
                  <c:v>118.21</c:v>
                </c:pt>
                <c:pt idx="3">
                  <c:v>126.6</c:v>
                </c:pt>
                <c:pt idx="4">
                  <c:v>135.63</c:v>
                </c:pt>
              </c:numCache>
            </c:numRef>
          </c:val>
          <c:extLst>
            <c:ext xmlns:c16="http://schemas.microsoft.com/office/drawing/2014/chart" uri="{C3380CC4-5D6E-409C-BE32-E72D297353CC}">
              <c16:uniqueId val="{00000000-A92A-4F9E-BA0A-588F36A28B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A92A-4F9E-BA0A-588F36A28B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48.43</c:v>
                </c:pt>
                <c:pt idx="1">
                  <c:v>49.84</c:v>
                </c:pt>
                <c:pt idx="2">
                  <c:v>51.29</c:v>
                </c:pt>
                <c:pt idx="3">
                  <c:v>50.41</c:v>
                </c:pt>
                <c:pt idx="4">
                  <c:v>49.24</c:v>
                </c:pt>
              </c:numCache>
            </c:numRef>
          </c:val>
          <c:extLst>
            <c:ext xmlns:c16="http://schemas.microsoft.com/office/drawing/2014/chart" uri="{C3380CC4-5D6E-409C-BE32-E72D297353CC}">
              <c16:uniqueId val="{00000000-55E7-40BE-9E6E-CCDE825429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55E7-40BE-9E6E-CCDE825429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99.03</c:v>
                </c:pt>
                <c:pt idx="1">
                  <c:v>98.17</c:v>
                </c:pt>
                <c:pt idx="2">
                  <c:v>99.03</c:v>
                </c:pt>
                <c:pt idx="3">
                  <c:v>99.03</c:v>
                </c:pt>
                <c:pt idx="4">
                  <c:v>99.03</c:v>
                </c:pt>
              </c:numCache>
            </c:numRef>
          </c:val>
          <c:extLst>
            <c:ext xmlns:c16="http://schemas.microsoft.com/office/drawing/2014/chart" uri="{C3380CC4-5D6E-409C-BE32-E72D297353CC}">
              <c16:uniqueId val="{00000000-C546-4C8F-9FC5-700F6B4ECE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C546-4C8F-9FC5-700F6B4ECE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2" zoomScale="115" zoomScaleNormal="11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神奈川県　川崎市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政令市等</v>
      </c>
      <c r="X8" s="66"/>
      <c r="Y8" s="66"/>
      <c r="Z8" s="66"/>
      <c r="AA8" s="66"/>
      <c r="AB8" s="66"/>
      <c r="AC8" s="66"/>
      <c r="AD8" s="67" t="str">
        <f>データ!$M$6</f>
        <v>自治体職員</v>
      </c>
      <c r="AE8" s="67"/>
      <c r="AF8" s="67"/>
      <c r="AG8" s="67"/>
      <c r="AH8" s="67"/>
      <c r="AI8" s="67"/>
      <c r="AJ8" s="67"/>
      <c r="AK8" s="3"/>
      <c r="AL8" s="46">
        <f>データ!S6</f>
        <v>1524026</v>
      </c>
      <c r="AM8" s="46"/>
      <c r="AN8" s="46"/>
      <c r="AO8" s="46"/>
      <c r="AP8" s="46"/>
      <c r="AQ8" s="46"/>
      <c r="AR8" s="46"/>
      <c r="AS8" s="46"/>
      <c r="AT8" s="47">
        <f>データ!T6</f>
        <v>142.96</v>
      </c>
      <c r="AU8" s="47"/>
      <c r="AV8" s="47"/>
      <c r="AW8" s="47"/>
      <c r="AX8" s="47"/>
      <c r="AY8" s="47"/>
      <c r="AZ8" s="47"/>
      <c r="BA8" s="47"/>
      <c r="BB8" s="47">
        <f>データ!U6</f>
        <v>10660.51</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2">
      <c r="A10" s="2"/>
      <c r="B10" s="47" t="str">
        <f>データ!N6</f>
        <v>-</v>
      </c>
      <c r="C10" s="47"/>
      <c r="D10" s="47"/>
      <c r="E10" s="47"/>
      <c r="F10" s="47"/>
      <c r="G10" s="47"/>
      <c r="H10" s="47"/>
      <c r="I10" s="47">
        <f>データ!O6</f>
        <v>54.99</v>
      </c>
      <c r="J10" s="47"/>
      <c r="K10" s="47"/>
      <c r="L10" s="47"/>
      <c r="M10" s="47"/>
      <c r="N10" s="47"/>
      <c r="O10" s="47"/>
      <c r="P10" s="47">
        <f>データ!P6</f>
        <v>99.56</v>
      </c>
      <c r="Q10" s="47"/>
      <c r="R10" s="47"/>
      <c r="S10" s="47"/>
      <c r="T10" s="47"/>
      <c r="U10" s="47"/>
      <c r="V10" s="47"/>
      <c r="W10" s="47">
        <f>データ!Q6</f>
        <v>85.88</v>
      </c>
      <c r="X10" s="47"/>
      <c r="Y10" s="47"/>
      <c r="Z10" s="47"/>
      <c r="AA10" s="47"/>
      <c r="AB10" s="47"/>
      <c r="AC10" s="47"/>
      <c r="AD10" s="46">
        <f>データ!R6</f>
        <v>2156</v>
      </c>
      <c r="AE10" s="46"/>
      <c r="AF10" s="46"/>
      <c r="AG10" s="46"/>
      <c r="AH10" s="46"/>
      <c r="AI10" s="46"/>
      <c r="AJ10" s="46"/>
      <c r="AK10" s="2"/>
      <c r="AL10" s="46">
        <f>データ!V6</f>
        <v>1534852</v>
      </c>
      <c r="AM10" s="46"/>
      <c r="AN10" s="46"/>
      <c r="AO10" s="46"/>
      <c r="AP10" s="46"/>
      <c r="AQ10" s="46"/>
      <c r="AR10" s="46"/>
      <c r="AS10" s="46"/>
      <c r="AT10" s="47">
        <f>データ!W6</f>
        <v>107.21</v>
      </c>
      <c r="AU10" s="47"/>
      <c r="AV10" s="47"/>
      <c r="AW10" s="47"/>
      <c r="AX10" s="47"/>
      <c r="AY10" s="47"/>
      <c r="AZ10" s="47"/>
      <c r="BA10" s="47"/>
      <c r="BB10" s="47">
        <f>データ!X6</f>
        <v>14316.31</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6" t="s">
        <v>26</v>
      </c>
      <c r="BM14" s="37"/>
      <c r="BN14" s="37"/>
      <c r="BO14" s="37"/>
      <c r="BP14" s="37"/>
      <c r="BQ14" s="37"/>
      <c r="BR14" s="37"/>
      <c r="BS14" s="37"/>
      <c r="BT14" s="37"/>
      <c r="BU14" s="37"/>
      <c r="BV14" s="37"/>
      <c r="BW14" s="37"/>
      <c r="BX14" s="37"/>
      <c r="BY14" s="37"/>
      <c r="BZ14" s="38"/>
    </row>
    <row r="15" spans="1:78" ht="13.5" customHeight="1" x14ac:dyDescent="0.2">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2"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2"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2"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2"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9"/>
      <c r="BL47" s="30" t="s">
        <v>115</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30"/>
      <c r="BM60" s="31"/>
      <c r="BN60" s="31"/>
      <c r="BO60" s="31"/>
      <c r="BP60" s="31"/>
      <c r="BQ60" s="31"/>
      <c r="BR60" s="31"/>
      <c r="BS60" s="31"/>
      <c r="BT60" s="31"/>
      <c r="BU60" s="31"/>
      <c r="BV60" s="31"/>
      <c r="BW60" s="31"/>
      <c r="BX60" s="31"/>
      <c r="BY60" s="31"/>
      <c r="BZ60" s="32"/>
    </row>
    <row r="61" spans="1:78" ht="13.5" customHeight="1" x14ac:dyDescent="0.2">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114</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3iIltJA7iouMSOlfUm/SGLtbiqoaaNqICzJCpxK0SzwsE2C/dWIL30uDhr28jw+lBhBuTrSDgRN0Fv62fUPDA==" saltValue="qS4iOGGXfy5zET7pp6HA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141305</v>
      </c>
      <c r="D6" s="19">
        <f t="shared" si="3"/>
        <v>46</v>
      </c>
      <c r="E6" s="19">
        <f t="shared" si="3"/>
        <v>17</v>
      </c>
      <c r="F6" s="19">
        <f t="shared" si="3"/>
        <v>1</v>
      </c>
      <c r="G6" s="19">
        <f t="shared" si="3"/>
        <v>0</v>
      </c>
      <c r="H6" s="19" t="str">
        <f t="shared" si="3"/>
        <v>神奈川県　川崎市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54.99</v>
      </c>
      <c r="P6" s="20">
        <f t="shared" si="3"/>
        <v>99.56</v>
      </c>
      <c r="Q6" s="20">
        <f t="shared" si="3"/>
        <v>85.88</v>
      </c>
      <c r="R6" s="20">
        <f t="shared" si="3"/>
        <v>2156</v>
      </c>
      <c r="S6" s="20">
        <f t="shared" si="3"/>
        <v>1524026</v>
      </c>
      <c r="T6" s="20">
        <f t="shared" si="3"/>
        <v>142.96</v>
      </c>
      <c r="U6" s="20">
        <f t="shared" si="3"/>
        <v>10660.51</v>
      </c>
      <c r="V6" s="20">
        <f t="shared" si="3"/>
        <v>1534852</v>
      </c>
      <c r="W6" s="20">
        <f t="shared" si="3"/>
        <v>107.21</v>
      </c>
      <c r="X6" s="20">
        <f t="shared" si="3"/>
        <v>14316.31</v>
      </c>
      <c r="Y6" s="21">
        <f>IF(Y7="",NA(),Y7)</f>
        <v>111.88</v>
      </c>
      <c r="Z6" s="21">
        <f t="shared" ref="Z6:AH6" si="4">IF(Z7="",NA(),Z7)</f>
        <v>112.13</v>
      </c>
      <c r="AA6" s="21">
        <f t="shared" si="4"/>
        <v>110.56</v>
      </c>
      <c r="AB6" s="21">
        <f t="shared" si="4"/>
        <v>106.96</v>
      </c>
      <c r="AC6" s="21">
        <f t="shared" si="4"/>
        <v>103.75</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55.13</v>
      </c>
      <c r="AV6" s="21">
        <f t="shared" ref="AV6:BD6" si="6">IF(AV7="",NA(),AV7)</f>
        <v>56.9</v>
      </c>
      <c r="AW6" s="21">
        <f t="shared" si="6"/>
        <v>63.57</v>
      </c>
      <c r="AX6" s="21">
        <f t="shared" si="6"/>
        <v>58.21</v>
      </c>
      <c r="AY6" s="21">
        <f t="shared" si="6"/>
        <v>56.82</v>
      </c>
      <c r="AZ6" s="21">
        <f t="shared" si="6"/>
        <v>70.08</v>
      </c>
      <c r="BA6" s="21">
        <f t="shared" si="6"/>
        <v>72.92</v>
      </c>
      <c r="BB6" s="21">
        <f t="shared" si="6"/>
        <v>71.39</v>
      </c>
      <c r="BC6" s="21">
        <f t="shared" si="6"/>
        <v>74.09</v>
      </c>
      <c r="BD6" s="21">
        <f t="shared" si="6"/>
        <v>71.900000000000006</v>
      </c>
      <c r="BE6" s="20" t="str">
        <f>IF(BE7="","",IF(BE7="-","【-】","【"&amp;SUBSTITUTE(TEXT(BE7,"#,##0.00"),"-","△")&amp;"】"))</f>
        <v>【73.44】</v>
      </c>
      <c r="BF6" s="21">
        <f>IF(BF7="",NA(),BF7)</f>
        <v>779.37</v>
      </c>
      <c r="BG6" s="21">
        <f t="shared" ref="BG6:BO6" si="7">IF(BG7="",NA(),BG7)</f>
        <v>755.48</v>
      </c>
      <c r="BH6" s="21">
        <f t="shared" si="7"/>
        <v>734.8</v>
      </c>
      <c r="BI6" s="21">
        <f t="shared" si="7"/>
        <v>711.41</v>
      </c>
      <c r="BJ6" s="21">
        <f t="shared" si="7"/>
        <v>697.1</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122.57</v>
      </c>
      <c r="BR6" s="21">
        <f t="shared" ref="BR6:BZ6" si="8">IF(BR7="",NA(),BR7)</f>
        <v>122.47</v>
      </c>
      <c r="BS6" s="21">
        <f t="shared" si="8"/>
        <v>120.41</v>
      </c>
      <c r="BT6" s="21">
        <f t="shared" si="8"/>
        <v>112.14</v>
      </c>
      <c r="BU6" s="21">
        <f t="shared" si="8"/>
        <v>105.43</v>
      </c>
      <c r="BV6" s="21">
        <f t="shared" si="8"/>
        <v>112.43</v>
      </c>
      <c r="BW6" s="21">
        <f t="shared" si="8"/>
        <v>110.92</v>
      </c>
      <c r="BX6" s="21">
        <f t="shared" si="8"/>
        <v>105.67</v>
      </c>
      <c r="BY6" s="21">
        <f t="shared" si="8"/>
        <v>105.37</v>
      </c>
      <c r="BZ6" s="21">
        <f t="shared" si="8"/>
        <v>99.93</v>
      </c>
      <c r="CA6" s="20" t="str">
        <f>IF(CA7="","",IF(CA7="-","【-】","【"&amp;SUBSTITUTE(TEXT(CA7,"#,##0.00"),"-","△")&amp;"】"))</f>
        <v>【97.61】</v>
      </c>
      <c r="CB6" s="21">
        <f>IF(CB7="",NA(),CB7)</f>
        <v>121.5</v>
      </c>
      <c r="CC6" s="21">
        <f t="shared" ref="CC6:CK6" si="9">IF(CC7="",NA(),CC7)</f>
        <v>121.25</v>
      </c>
      <c r="CD6" s="21">
        <f t="shared" si="9"/>
        <v>118.21</v>
      </c>
      <c r="CE6" s="21">
        <f t="shared" si="9"/>
        <v>126.6</v>
      </c>
      <c r="CF6" s="21">
        <f t="shared" si="9"/>
        <v>135.63</v>
      </c>
      <c r="CG6" s="21">
        <f t="shared" si="9"/>
        <v>118.55</v>
      </c>
      <c r="CH6" s="21">
        <f t="shared" si="9"/>
        <v>119.33</v>
      </c>
      <c r="CI6" s="21">
        <f t="shared" si="9"/>
        <v>118.72</v>
      </c>
      <c r="CJ6" s="21">
        <f t="shared" si="9"/>
        <v>120.5</v>
      </c>
      <c r="CK6" s="21">
        <f t="shared" si="9"/>
        <v>127.3</v>
      </c>
      <c r="CL6" s="20" t="str">
        <f>IF(CL7="","",IF(CL7="-","【-】","【"&amp;SUBSTITUTE(TEXT(CL7,"#,##0.00"),"-","△")&amp;"】"))</f>
        <v>【138.29】</v>
      </c>
      <c r="CM6" s="21">
        <f>IF(CM7="",NA(),CM7)</f>
        <v>48.43</v>
      </c>
      <c r="CN6" s="21">
        <f t="shared" ref="CN6:CV6" si="10">IF(CN7="",NA(),CN7)</f>
        <v>49.84</v>
      </c>
      <c r="CO6" s="21">
        <f t="shared" si="10"/>
        <v>51.29</v>
      </c>
      <c r="CP6" s="21">
        <f t="shared" si="10"/>
        <v>50.41</v>
      </c>
      <c r="CQ6" s="21">
        <f t="shared" si="10"/>
        <v>49.24</v>
      </c>
      <c r="CR6" s="21">
        <f t="shared" si="10"/>
        <v>57.38</v>
      </c>
      <c r="CS6" s="21">
        <f t="shared" si="10"/>
        <v>58.09</v>
      </c>
      <c r="CT6" s="21">
        <f t="shared" si="10"/>
        <v>58.16</v>
      </c>
      <c r="CU6" s="21">
        <f t="shared" si="10"/>
        <v>58.91</v>
      </c>
      <c r="CV6" s="21">
        <f t="shared" si="10"/>
        <v>58.31</v>
      </c>
      <c r="CW6" s="20" t="str">
        <f>IF(CW7="","",IF(CW7="-","【-】","【"&amp;SUBSTITUTE(TEXT(CW7,"#,##0.00"),"-","△")&amp;"】"))</f>
        <v>【59.10】</v>
      </c>
      <c r="CX6" s="21">
        <f>IF(CX7="",NA(),CX7)</f>
        <v>99.03</v>
      </c>
      <c r="CY6" s="21">
        <f t="shared" ref="CY6:DG6" si="11">IF(CY7="",NA(),CY7)</f>
        <v>98.17</v>
      </c>
      <c r="CZ6" s="21">
        <f t="shared" si="11"/>
        <v>99.03</v>
      </c>
      <c r="DA6" s="21">
        <f t="shared" si="11"/>
        <v>99.03</v>
      </c>
      <c r="DB6" s="21">
        <f t="shared" si="11"/>
        <v>99.03</v>
      </c>
      <c r="DC6" s="21">
        <f t="shared" si="11"/>
        <v>98.98</v>
      </c>
      <c r="DD6" s="21">
        <f t="shared" si="11"/>
        <v>99.01</v>
      </c>
      <c r="DE6" s="21">
        <f t="shared" si="11"/>
        <v>99.1</v>
      </c>
      <c r="DF6" s="21">
        <f t="shared" si="11"/>
        <v>99.16</v>
      </c>
      <c r="DG6" s="21">
        <f t="shared" si="11"/>
        <v>99.21</v>
      </c>
      <c r="DH6" s="20" t="str">
        <f>IF(DH7="","",IF(DH7="-","【-】","【"&amp;SUBSTITUTE(TEXT(DH7,"#,##0.00"),"-","△")&amp;"】"))</f>
        <v>【95.82】</v>
      </c>
      <c r="DI6" s="21">
        <f>IF(DI7="",NA(),DI7)</f>
        <v>48.73</v>
      </c>
      <c r="DJ6" s="21">
        <f t="shared" ref="DJ6:DR6" si="12">IF(DJ7="",NA(),DJ7)</f>
        <v>48.82</v>
      </c>
      <c r="DK6" s="21">
        <f t="shared" si="12"/>
        <v>50.25</v>
      </c>
      <c r="DL6" s="21">
        <f t="shared" si="12"/>
        <v>51.79</v>
      </c>
      <c r="DM6" s="21">
        <f t="shared" si="12"/>
        <v>53.19</v>
      </c>
      <c r="DN6" s="21">
        <f t="shared" si="12"/>
        <v>47.06</v>
      </c>
      <c r="DO6" s="21">
        <f t="shared" si="12"/>
        <v>48.25</v>
      </c>
      <c r="DP6" s="21">
        <f t="shared" si="12"/>
        <v>49.35</v>
      </c>
      <c r="DQ6" s="21">
        <f t="shared" si="12"/>
        <v>50.38</v>
      </c>
      <c r="DR6" s="21">
        <f t="shared" si="12"/>
        <v>51.54</v>
      </c>
      <c r="DS6" s="20" t="str">
        <f>IF(DS7="","",IF(DS7="-","【-】","【"&amp;SUBSTITUTE(TEXT(DS7,"#,##0.00"),"-","△")&amp;"】"))</f>
        <v>【39.74】</v>
      </c>
      <c r="DT6" s="21">
        <f>IF(DT7="",NA(),DT7)</f>
        <v>6.08</v>
      </c>
      <c r="DU6" s="21">
        <f t="shared" ref="DU6:EC6" si="13">IF(DU7="",NA(),DU7)</f>
        <v>7.16</v>
      </c>
      <c r="DV6" s="21">
        <f t="shared" si="13"/>
        <v>7.98</v>
      </c>
      <c r="DW6" s="21">
        <f t="shared" si="13"/>
        <v>8.81</v>
      </c>
      <c r="DX6" s="21">
        <f t="shared" si="13"/>
        <v>9.99</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0.24</v>
      </c>
      <c r="EF6" s="21">
        <f t="shared" ref="EF6:EN6" si="14">IF(EF7="",NA(),EF7)</f>
        <v>0.38</v>
      </c>
      <c r="EG6" s="21">
        <f t="shared" si="14"/>
        <v>0.24</v>
      </c>
      <c r="EH6" s="21">
        <f t="shared" si="14"/>
        <v>0.2</v>
      </c>
      <c r="EI6" s="21">
        <f t="shared" si="14"/>
        <v>0.19</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2">
      <c r="A7" s="14"/>
      <c r="B7" s="23">
        <v>2022</v>
      </c>
      <c r="C7" s="23">
        <v>141305</v>
      </c>
      <c r="D7" s="23">
        <v>46</v>
      </c>
      <c r="E7" s="23">
        <v>17</v>
      </c>
      <c r="F7" s="23">
        <v>1</v>
      </c>
      <c r="G7" s="23">
        <v>0</v>
      </c>
      <c r="H7" s="23" t="s">
        <v>96</v>
      </c>
      <c r="I7" s="23" t="s">
        <v>97</v>
      </c>
      <c r="J7" s="23" t="s">
        <v>98</v>
      </c>
      <c r="K7" s="23" t="s">
        <v>99</v>
      </c>
      <c r="L7" s="23" t="s">
        <v>100</v>
      </c>
      <c r="M7" s="23" t="s">
        <v>101</v>
      </c>
      <c r="N7" s="24" t="s">
        <v>102</v>
      </c>
      <c r="O7" s="24">
        <v>54.99</v>
      </c>
      <c r="P7" s="24">
        <v>99.56</v>
      </c>
      <c r="Q7" s="24">
        <v>85.88</v>
      </c>
      <c r="R7" s="24">
        <v>2156</v>
      </c>
      <c r="S7" s="24">
        <v>1524026</v>
      </c>
      <c r="T7" s="24">
        <v>142.96</v>
      </c>
      <c r="U7" s="24">
        <v>10660.51</v>
      </c>
      <c r="V7" s="24">
        <v>1534852</v>
      </c>
      <c r="W7" s="24">
        <v>107.21</v>
      </c>
      <c r="X7" s="24">
        <v>14316.31</v>
      </c>
      <c r="Y7" s="24">
        <v>111.88</v>
      </c>
      <c r="Z7" s="24">
        <v>112.13</v>
      </c>
      <c r="AA7" s="24">
        <v>110.56</v>
      </c>
      <c r="AB7" s="24">
        <v>106.96</v>
      </c>
      <c r="AC7" s="24">
        <v>103.75</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55.13</v>
      </c>
      <c r="AV7" s="24">
        <v>56.9</v>
      </c>
      <c r="AW7" s="24">
        <v>63.57</v>
      </c>
      <c r="AX7" s="24">
        <v>58.21</v>
      </c>
      <c r="AY7" s="24">
        <v>56.82</v>
      </c>
      <c r="AZ7" s="24">
        <v>70.08</v>
      </c>
      <c r="BA7" s="24">
        <v>72.92</v>
      </c>
      <c r="BB7" s="24">
        <v>71.39</v>
      </c>
      <c r="BC7" s="24">
        <v>74.09</v>
      </c>
      <c r="BD7" s="24">
        <v>71.900000000000006</v>
      </c>
      <c r="BE7" s="24">
        <v>73.44</v>
      </c>
      <c r="BF7" s="24">
        <v>779.37</v>
      </c>
      <c r="BG7" s="24">
        <v>755.48</v>
      </c>
      <c r="BH7" s="24">
        <v>734.8</v>
      </c>
      <c r="BI7" s="24">
        <v>711.41</v>
      </c>
      <c r="BJ7" s="24">
        <v>697.1</v>
      </c>
      <c r="BK7" s="24">
        <v>537.13</v>
      </c>
      <c r="BL7" s="24">
        <v>531.38</v>
      </c>
      <c r="BM7" s="24">
        <v>551.04</v>
      </c>
      <c r="BN7" s="24">
        <v>523.58000000000004</v>
      </c>
      <c r="BO7" s="24">
        <v>508.99</v>
      </c>
      <c r="BP7" s="24">
        <v>652.82000000000005</v>
      </c>
      <c r="BQ7" s="24">
        <v>122.57</v>
      </c>
      <c r="BR7" s="24">
        <v>122.47</v>
      </c>
      <c r="BS7" s="24">
        <v>120.41</v>
      </c>
      <c r="BT7" s="24">
        <v>112.14</v>
      </c>
      <c r="BU7" s="24">
        <v>105.43</v>
      </c>
      <c r="BV7" s="24">
        <v>112.43</v>
      </c>
      <c r="BW7" s="24">
        <v>110.92</v>
      </c>
      <c r="BX7" s="24">
        <v>105.67</v>
      </c>
      <c r="BY7" s="24">
        <v>105.37</v>
      </c>
      <c r="BZ7" s="24">
        <v>99.93</v>
      </c>
      <c r="CA7" s="24">
        <v>97.61</v>
      </c>
      <c r="CB7" s="24">
        <v>121.5</v>
      </c>
      <c r="CC7" s="24">
        <v>121.25</v>
      </c>
      <c r="CD7" s="24">
        <v>118.21</v>
      </c>
      <c r="CE7" s="24">
        <v>126.6</v>
      </c>
      <c r="CF7" s="24">
        <v>135.63</v>
      </c>
      <c r="CG7" s="24">
        <v>118.55</v>
      </c>
      <c r="CH7" s="24">
        <v>119.33</v>
      </c>
      <c r="CI7" s="24">
        <v>118.72</v>
      </c>
      <c r="CJ7" s="24">
        <v>120.5</v>
      </c>
      <c r="CK7" s="24">
        <v>127.3</v>
      </c>
      <c r="CL7" s="24">
        <v>138.29</v>
      </c>
      <c r="CM7" s="24">
        <v>48.43</v>
      </c>
      <c r="CN7" s="24">
        <v>49.84</v>
      </c>
      <c r="CO7" s="24">
        <v>51.29</v>
      </c>
      <c r="CP7" s="24">
        <v>50.41</v>
      </c>
      <c r="CQ7" s="24">
        <v>49.24</v>
      </c>
      <c r="CR7" s="24">
        <v>57.38</v>
      </c>
      <c r="CS7" s="24">
        <v>58.09</v>
      </c>
      <c r="CT7" s="24">
        <v>58.16</v>
      </c>
      <c r="CU7" s="24">
        <v>58.91</v>
      </c>
      <c r="CV7" s="24">
        <v>58.31</v>
      </c>
      <c r="CW7" s="24">
        <v>59.1</v>
      </c>
      <c r="CX7" s="24">
        <v>99.03</v>
      </c>
      <c r="CY7" s="24">
        <v>98.17</v>
      </c>
      <c r="CZ7" s="24">
        <v>99.03</v>
      </c>
      <c r="DA7" s="24">
        <v>99.03</v>
      </c>
      <c r="DB7" s="24">
        <v>99.03</v>
      </c>
      <c r="DC7" s="24">
        <v>98.98</v>
      </c>
      <c r="DD7" s="24">
        <v>99.01</v>
      </c>
      <c r="DE7" s="24">
        <v>99.1</v>
      </c>
      <c r="DF7" s="24">
        <v>99.16</v>
      </c>
      <c r="DG7" s="24">
        <v>99.21</v>
      </c>
      <c r="DH7" s="24">
        <v>95.82</v>
      </c>
      <c r="DI7" s="24">
        <v>48.73</v>
      </c>
      <c r="DJ7" s="24">
        <v>48.82</v>
      </c>
      <c r="DK7" s="24">
        <v>50.25</v>
      </c>
      <c r="DL7" s="24">
        <v>51.79</v>
      </c>
      <c r="DM7" s="24">
        <v>53.19</v>
      </c>
      <c r="DN7" s="24">
        <v>47.06</v>
      </c>
      <c r="DO7" s="24">
        <v>48.25</v>
      </c>
      <c r="DP7" s="24">
        <v>49.35</v>
      </c>
      <c r="DQ7" s="24">
        <v>50.38</v>
      </c>
      <c r="DR7" s="24">
        <v>51.54</v>
      </c>
      <c r="DS7" s="24">
        <v>39.74</v>
      </c>
      <c r="DT7" s="24">
        <v>6.08</v>
      </c>
      <c r="DU7" s="24">
        <v>7.16</v>
      </c>
      <c r="DV7" s="24">
        <v>7.98</v>
      </c>
      <c r="DW7" s="24">
        <v>8.81</v>
      </c>
      <c r="DX7" s="24">
        <v>9.99</v>
      </c>
      <c r="DY7" s="24">
        <v>9.6300000000000008</v>
      </c>
      <c r="DZ7" s="24">
        <v>10.76</v>
      </c>
      <c r="EA7" s="24">
        <v>12.06</v>
      </c>
      <c r="EB7" s="24">
        <v>13.41</v>
      </c>
      <c r="EC7" s="24">
        <v>15.06</v>
      </c>
      <c r="ED7" s="24">
        <v>7.62</v>
      </c>
      <c r="EE7" s="24">
        <v>0.24</v>
      </c>
      <c r="EF7" s="24">
        <v>0.38</v>
      </c>
      <c r="EG7" s="24">
        <v>0.24</v>
      </c>
      <c r="EH7" s="24">
        <v>0.2</v>
      </c>
      <c r="EI7" s="24">
        <v>0.19</v>
      </c>
      <c r="EJ7" s="24">
        <v>0.39</v>
      </c>
      <c r="EK7" s="24">
        <v>0.41</v>
      </c>
      <c r="EL7" s="24">
        <v>0.41</v>
      </c>
      <c r="EM7" s="24">
        <v>0.45</v>
      </c>
      <c r="EN7" s="24">
        <v>0.44</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2024-01-31T08:52:03Z</cp:lastPrinted>
  <dcterms:created xsi:type="dcterms:W3CDTF">2023-12-12T00:45:30Z</dcterms:created>
  <dcterms:modified xsi:type="dcterms:W3CDTF">2024-02-02T08:21:18Z</dcterms:modified>
  <cp:category/>
</cp:coreProperties>
</file>