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0（水）経営戦略・危機管理室\経営企画\005 財政収支計画関係\経営分析関係\経営比較分析表（総務省）\R05\04_回答\"/>
    </mc:Choice>
  </mc:AlternateContent>
  <workbookProtection workbookAlgorithmName="SHA-512" workbookHashValue="yHfcQQCAkGvOM9NAPyxXwOE85XM5jGi2GKArXc+DEK8rfL13m3Y8IFoKkJhuo1JvjY6nCerArKq7WR9YnqvlRA==" workbookSaltValue="+VDo6ClAHTxTWQ6nPJNLKA==" workbookSpinCount="100000" lockStructure="1"/>
  <bookViews>
    <workbookView xWindow="0" yWindow="0" windowWidth="23040" windowHeight="907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0" i="5" l="1"/>
  <c r="AQ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GJ90" i="4"/>
  <c r="FI90" i="4"/>
  <c r="BE90" i="4"/>
  <c r="RA81" i="4"/>
  <c r="PZ81" i="4"/>
  <c r="OY81" i="4"/>
  <c r="NX81" i="4"/>
  <c r="MW81" i="4"/>
  <c r="KO81" i="4"/>
  <c r="JN81" i="4"/>
  <c r="HL81" i="4"/>
  <c r="GK81" i="4"/>
  <c r="DB81" i="4"/>
  <c r="CA81" i="4"/>
  <c r="AZ81" i="4"/>
  <c r="PZ80" i="4"/>
  <c r="OY80" i="4"/>
  <c r="NX80" i="4"/>
  <c r="MW80" i="4"/>
  <c r="KO80" i="4"/>
  <c r="JN80" i="4"/>
  <c r="HL80" i="4"/>
  <c r="EC80" i="4"/>
  <c r="DB80" i="4"/>
  <c r="AZ80" i="4"/>
  <c r="Y80" i="4"/>
  <c r="RA79" i="4"/>
  <c r="PZ79" i="4"/>
  <c r="OY79" i="4"/>
  <c r="MW79" i="4"/>
  <c r="KO79" i="4"/>
  <c r="JN79" i="4"/>
  <c r="IM79" i="4"/>
  <c r="HL79" i="4"/>
  <c r="GK79" i="4"/>
  <c r="EC79" i="4"/>
  <c r="DB79" i="4"/>
  <c r="CA79" i="4"/>
  <c r="Y79" i="4"/>
  <c r="RH56" i="4"/>
  <c r="QN56" i="4"/>
  <c r="PT56" i="4"/>
  <c r="KZ56" i="4"/>
  <c r="KF56" i="4"/>
  <c r="JL56" i="4"/>
  <c r="HT56" i="4"/>
  <c r="GZ56" i="4"/>
  <c r="GF56" i="4"/>
  <c r="ER56" i="4"/>
  <c r="CZ56" i="4"/>
  <c r="CF56" i="4"/>
  <c r="X56" i="4"/>
  <c r="QN55" i="4"/>
  <c r="PT55" i="4"/>
  <c r="OZ55" i="4"/>
  <c r="MN55" i="4"/>
  <c r="KZ55" i="4"/>
  <c r="HT55" i="4"/>
  <c r="FL55" i="4"/>
  <c r="ER55" i="4"/>
  <c r="CZ55" i="4"/>
  <c r="CF55" i="4"/>
  <c r="X55" i="4"/>
  <c r="RH54" i="4"/>
  <c r="QN54" i="4"/>
  <c r="PT54" i="4"/>
  <c r="OZ54" i="4"/>
  <c r="OF54" i="4"/>
  <c r="MN54" i="4"/>
  <c r="LT54" i="4"/>
  <c r="KZ54" i="4"/>
  <c r="KF54" i="4"/>
  <c r="JL54" i="4"/>
  <c r="HT54" i="4"/>
  <c r="GZ54" i="4"/>
  <c r="GF54" i="4"/>
  <c r="FL54" i="4"/>
  <c r="ER54" i="4"/>
  <c r="CZ54" i="4"/>
  <c r="CF54" i="4"/>
  <c r="BL54" i="4"/>
  <c r="X54" i="4"/>
  <c r="PT33" i="4"/>
  <c r="OZ33" i="4"/>
  <c r="MN33" i="4"/>
  <c r="LT33" i="4"/>
  <c r="KZ33" i="4"/>
  <c r="KF33" i="4"/>
  <c r="HT33" i="4"/>
  <c r="ER33" i="4"/>
  <c r="CZ33" i="4"/>
  <c r="BL33" i="4"/>
  <c r="X33" i="4"/>
  <c r="QN32" i="4"/>
  <c r="MN32" i="4"/>
  <c r="KF32" i="4"/>
  <c r="HT32" i="4"/>
  <c r="GZ32" i="4"/>
  <c r="FL32" i="4"/>
  <c r="ER32" i="4"/>
  <c r="CZ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PT32" i="4" l="1"/>
  <c r="GF33" i="4"/>
  <c r="OF33" i="4"/>
  <c r="BL55" i="4"/>
  <c r="KF55" i="4"/>
  <c r="BL56" i="4"/>
  <c r="CA80" i="4"/>
  <c r="BO10" i="5"/>
  <c r="OZ32" i="4"/>
  <c r="JL55" i="4"/>
  <c r="GZ33" i="4"/>
  <c r="IM81" i="4"/>
  <c r="CI10" i="5"/>
  <c r="CM10" i="5"/>
  <c r="X32" i="4"/>
  <c r="JL32" i="4"/>
  <c r="AR33" i="4"/>
  <c r="JL33" i="4"/>
  <c r="RH33" i="4"/>
  <c r="MN56" i="4"/>
  <c r="GK80" i="4"/>
  <c r="RA80" i="4"/>
  <c r="DG10" i="5"/>
  <c r="AR56" i="4"/>
  <c r="LT56" i="4"/>
  <c r="BL32" i="4"/>
  <c r="EA10" i="5"/>
  <c r="OF56" i="4"/>
  <c r="CF32" i="4"/>
  <c r="KZ32" i="4"/>
  <c r="CF33" i="4"/>
  <c r="GZ55" i="4"/>
  <c r="OZ56" i="4"/>
  <c r="W10" i="5"/>
  <c r="EE10" i="5"/>
  <c r="AR32" i="4"/>
  <c r="LT32" i="4"/>
  <c r="AR54" i="4"/>
  <c r="AR55" i="4"/>
  <c r="LT55" i="4"/>
  <c r="AZ79" i="4"/>
  <c r="V10" i="5"/>
  <c r="AF10" i="5"/>
  <c r="AJ10" i="5"/>
  <c r="AT10" i="5"/>
  <c r="BD10" i="5"/>
  <c r="BN10" i="5"/>
  <c r="BX10" i="5"/>
  <c r="CB10" i="5"/>
  <c r="CL10" i="5"/>
  <c r="CV10" i="5"/>
  <c r="DF10" i="5"/>
  <c r="DP10" i="5"/>
  <c r="DT10" i="5"/>
  <c r="ED10" i="5"/>
  <c r="QN33" i="4"/>
  <c r="IM80" i="4"/>
  <c r="Y81" i="4"/>
  <c r="EC81" i="4"/>
  <c r="AG10" i="5"/>
  <c r="BE10" i="5"/>
  <c r="BY10" i="5"/>
  <c r="CW10" i="5"/>
  <c r="DQ10" i="5"/>
  <c r="AH11" i="5"/>
  <c r="BB11" i="5"/>
  <c r="BF11" i="5"/>
  <c r="BZ11" i="5"/>
  <c r="CT11" i="5"/>
  <c r="CX11" i="5"/>
  <c r="FL33" i="4"/>
  <c r="FL56" i="4"/>
  <c r="NX79"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<sst xmlns="http://schemas.openxmlformats.org/spreadsheetml/2006/main" count="262" uniqueCount="109">
  <si>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</si>
  <si>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</si>
  <si>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</si>
  <si>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</si>
  <si>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</si>
  <si>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</si>
  <si>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</si>
  <si>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</si>
  <si>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</si>
  <si>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</si>
  <si>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</si>
  <si>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</si>
  <si>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</si>
  <si>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</si>
  <si>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</si>
  <si>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</si>
  <si>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</si>
  <si>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</si>
  <si>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</si>
  <si>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</si>
  <si>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</si>
  <si>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</si>
  <si>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</si>
  <si>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</si>
  <si>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</si>
  <si>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</si>
  <si>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</si>
  <si>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</si>
  <si>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</si>
  <si>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</si>
  <si>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</si>
  <si>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</si>
  <si>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</si>
  <si>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</si>
  <si>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</si>
  <si>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</si>
  <si>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</si>
  <si>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</si>
  <si>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</si>
  <si>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</si>
  <si>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</si>
  <si>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</si>
  <si>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</si>
  <si>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</si>
  <si>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</si>
  <si>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</si>
  <si>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</si>
  <si>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</si>
  <si>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</si>
  <si>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</si>
  <si>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</si>
  <si>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</si>
  <si>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</si>
  <si>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</si>
  <si>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</si>
  <si>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</si>
  <si>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</si>
  <si>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</si>
  <si>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</si>
  <si>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</si>
  <si>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</si>
  <si>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</si>
  <si>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</si>
  <si>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</si>
  <si>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</si>
  <si>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</si>
  <si>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</si>
  <si>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</si>
  <si>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</si>
  <si>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</si>
  <si>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</si>
  <si>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</si>
  <si>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</si>
  <si>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</si>
  <si>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</si>
  <si>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</si>
  <si>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</si>
  <si>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</si>
  <si>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</si>
  <si>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</si>
  <si>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</si>
  <si>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</si>
  <si>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</si>
  <si>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</si>
  <si>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</si>
  <si>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</si>
  <si>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</si>
  <si>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</si>
  <si>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</si>
  <si>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</si>
  <si>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</si>
  <si>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</si>
  <si>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</si>
  <si>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</si>
  <si>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</si>
  <si>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</si>
  <si>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</si>
  <si>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</si>
  <si>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</si>
  <si>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</si>
  <si>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</si>
  <si>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</si>
  <si>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</si>
  <si>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</si>
  <si>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</si>
  <si>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</si>
  <si>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は、老朽化の状況に関する指標が示すとおり、老朽化が進んでいる施設・管路の更新に伴い、更新需要の増加が見込まれるため、アセットマネジメント手法等を活用した効率的かつ計画的な更新が必要です。
○将来の需要動向を可能な限り把握するとともに、将来にわたって安定給水ができるよう、ハード・ソフト両面から、更なる基盤強化に向けた取組や検討を進めます。</t>
    <rPh sb="1" eb="3">
      <t>コンゴ</t>
    </rPh>
    <rPh sb="5" eb="8">
      <t>ロウキュウカ</t>
    </rPh>
    <rPh sb="9" eb="11">
      <t>ジョウキョウ</t>
    </rPh>
    <rPh sb="12" eb="13">
      <t>カン</t>
    </rPh>
    <rPh sb="15" eb="17">
      <t>シヒョウ</t>
    </rPh>
    <rPh sb="18" eb="19">
      <t>シメ</t>
    </rPh>
    <rPh sb="24" eb="27">
      <t>ロウキュウカ</t>
    </rPh>
    <rPh sb="28" eb="29">
      <t>スス</t>
    </rPh>
    <rPh sb="33" eb="35">
      <t>シセツ</t>
    </rPh>
    <rPh sb="71" eb="73">
      <t>シュホウ</t>
    </rPh>
    <rPh sb="73" eb="74">
      <t>トウ</t>
    </rPh>
    <rPh sb="75" eb="77">
      <t>カツヨウ</t>
    </rPh>
    <rPh sb="79" eb="82">
      <t>コウリツテキ</t>
    </rPh>
    <rPh sb="84" eb="87">
      <t>ケイカクテキ</t>
    </rPh>
    <rPh sb="88" eb="90">
      <t>コウシン</t>
    </rPh>
    <rPh sb="91" eb="93">
      <t>ヒツヨウ</t>
    </rPh>
    <rPh sb="101" eb="103">
      <t>ジュヨウ</t>
    </rPh>
    <rPh sb="103" eb="105">
      <t>ドウコウ</t>
    </rPh>
    <rPh sb="106" eb="108">
      <t>カノウ</t>
    </rPh>
    <rPh sb="109" eb="110">
      <t>カギ</t>
    </rPh>
    <rPh sb="111" eb="113">
      <t>ハアク</t>
    </rPh>
    <rPh sb="120" eb="122">
      <t>ショウライ</t>
    </rPh>
    <rPh sb="127" eb="129">
      <t>アンテイ</t>
    </rPh>
    <rPh sb="129" eb="131">
      <t>キュウスイ</t>
    </rPh>
    <rPh sb="167" eb="168">
      <t>スス</t>
    </rPh>
    <phoneticPr fontId="5"/>
  </si>
  <si>
    <r>
      <t>○管路更新を計画的に進めているものの、本市は中大口径の管路が多く、更新工事が複数年度に及び、管路更新延長を工事完成年度にのみ計上しているため、</t>
    </r>
    <r>
      <rPr>
        <b/>
        <sz val="11"/>
        <color theme="1"/>
        <rFont val="ＭＳ ゴシック"/>
        <family val="3"/>
        <charset val="128"/>
      </rPr>
      <t>③管路更新率は、</t>
    </r>
    <r>
      <rPr>
        <sz val="11"/>
        <color theme="1"/>
        <rFont val="ＭＳ ゴシック"/>
        <family val="3"/>
        <charset val="128"/>
      </rPr>
      <t>類似団体平均を下回って推移しています。また、</t>
    </r>
    <r>
      <rPr>
        <b/>
        <sz val="11"/>
        <color theme="1"/>
        <rFont val="ＭＳ ゴシック"/>
        <family val="3"/>
        <charset val="128"/>
      </rPr>
      <t>①有形固定資産減価償却率</t>
    </r>
    <r>
      <rPr>
        <sz val="11"/>
        <color theme="1"/>
        <rFont val="ＭＳ ゴシック"/>
        <family val="3"/>
        <charset val="128"/>
      </rPr>
      <t>及び</t>
    </r>
    <r>
      <rPr>
        <b/>
        <sz val="11"/>
        <color theme="1"/>
        <rFont val="ＭＳ ゴシック"/>
        <family val="3"/>
        <charset val="128"/>
      </rPr>
      <t>②管路経年化率</t>
    </r>
    <r>
      <rPr>
        <sz val="11"/>
        <color theme="1"/>
        <rFont val="ＭＳ ゴシック"/>
        <family val="3"/>
        <charset val="128"/>
      </rPr>
      <t xml:space="preserve">が、類似団体平均を上回って推移していることから、資産の老朽化が進行している状況であり、施設・管路の更新が喫緊の課題となっています。
</t>
    </r>
    <rPh sb="1" eb="3">
      <t>カンロ</t>
    </rPh>
    <rPh sb="3" eb="5">
      <t>コウシン</t>
    </rPh>
    <rPh sb="6" eb="8">
      <t>ケイカク</t>
    </rPh>
    <rPh sb="8" eb="9">
      <t>テキ</t>
    </rPh>
    <rPh sb="10" eb="11">
      <t>スス</t>
    </rPh>
    <rPh sb="19" eb="21">
      <t>ホンシ</t>
    </rPh>
    <rPh sb="22" eb="26">
      <t>チュウダイコウケイ</t>
    </rPh>
    <rPh sb="27" eb="29">
      <t>カンロ</t>
    </rPh>
    <rPh sb="30" eb="31">
      <t>オオ</t>
    </rPh>
    <rPh sb="33" eb="35">
      <t>コウシン</t>
    </rPh>
    <rPh sb="35" eb="37">
      <t>コウジ</t>
    </rPh>
    <rPh sb="38" eb="41">
      <t>フクスウネン</t>
    </rPh>
    <rPh sb="41" eb="42">
      <t>ド</t>
    </rPh>
    <rPh sb="43" eb="44">
      <t>オヨ</t>
    </rPh>
    <rPh sb="46" eb="48">
      <t>カンロ</t>
    </rPh>
    <rPh sb="48" eb="50">
      <t>コウシン</t>
    </rPh>
    <rPh sb="50" eb="52">
      <t>エンチョウ</t>
    </rPh>
    <rPh sb="53" eb="55">
      <t>コウジ</t>
    </rPh>
    <rPh sb="55" eb="57">
      <t>カンセイ</t>
    </rPh>
    <rPh sb="57" eb="59">
      <t>ネンド</t>
    </rPh>
    <rPh sb="62" eb="64">
      <t>ケイジョウ</t>
    </rPh>
    <rPh sb="72" eb="74">
      <t>カンロ</t>
    </rPh>
    <rPh sb="74" eb="76">
      <t>コウシン</t>
    </rPh>
    <rPh sb="76" eb="77">
      <t>リツ</t>
    </rPh>
    <rPh sb="79" eb="81">
      <t>ルイジ</t>
    </rPh>
    <rPh sb="81" eb="83">
      <t>ダンタイ</t>
    </rPh>
    <rPh sb="83" eb="85">
      <t>ヘイキン</t>
    </rPh>
    <rPh sb="86" eb="88">
      <t>シタマワ</t>
    </rPh>
    <rPh sb="90" eb="92">
      <t>スイイ</t>
    </rPh>
    <rPh sb="102" eb="104">
      <t>ユウケイ</t>
    </rPh>
    <rPh sb="104" eb="106">
      <t>コテイ</t>
    </rPh>
    <rPh sb="106" eb="108">
      <t>シサン</t>
    </rPh>
    <rPh sb="108" eb="110">
      <t>ゲンカ</t>
    </rPh>
    <rPh sb="110" eb="112">
      <t>ショウキャク</t>
    </rPh>
    <rPh sb="112" eb="113">
      <t>リツ</t>
    </rPh>
    <rPh sb="113" eb="114">
      <t>オヨ</t>
    </rPh>
    <rPh sb="116" eb="118">
      <t>カンロ</t>
    </rPh>
    <rPh sb="118" eb="121">
      <t>ケイネンカ</t>
    </rPh>
    <rPh sb="121" eb="122">
      <t>リツ</t>
    </rPh>
    <rPh sb="124" eb="126">
      <t>ルイジ</t>
    </rPh>
    <rPh sb="126" eb="128">
      <t>ダンタイ</t>
    </rPh>
    <rPh sb="128" eb="130">
      <t>ヘイキン</t>
    </rPh>
    <rPh sb="131" eb="133">
      <t>ウワマワ</t>
    </rPh>
    <rPh sb="135" eb="137">
      <t>スイイ</t>
    </rPh>
    <rPh sb="146" eb="148">
      <t>シサン</t>
    </rPh>
    <rPh sb="149" eb="152">
      <t>ロウキュウカ</t>
    </rPh>
    <rPh sb="153" eb="155">
      <t>シンコウ</t>
    </rPh>
    <rPh sb="159" eb="161">
      <t>ジョウキョウ</t>
    </rPh>
    <rPh sb="165" eb="167">
      <t>シセツ</t>
    </rPh>
    <rPh sb="168" eb="170">
      <t>カンロ</t>
    </rPh>
    <rPh sb="171" eb="173">
      <t>コウシン</t>
    </rPh>
    <rPh sb="174" eb="176">
      <t>キッキン</t>
    </rPh>
    <rPh sb="177" eb="179">
      <t>カダイ</t>
    </rPh>
    <phoneticPr fontId="5"/>
  </si>
  <si>
    <r>
      <t>○①</t>
    </r>
    <r>
      <rPr>
        <b/>
        <sz val="11"/>
        <color theme="1"/>
        <rFont val="ＭＳ ゴシック"/>
        <family val="3"/>
        <charset val="128"/>
      </rPr>
      <t>経常収支比率</t>
    </r>
    <r>
      <rPr>
        <sz val="11"/>
        <color theme="1"/>
        <rFont val="ＭＳ ゴシック"/>
        <family val="3"/>
        <charset val="128"/>
      </rPr>
      <t>は、類似団体平均を下回っているものの、100％を上回っており、</t>
    </r>
    <r>
      <rPr>
        <b/>
        <sz val="11"/>
        <color theme="1"/>
        <rFont val="ＭＳ ゴシック"/>
        <family val="3"/>
        <charset val="128"/>
      </rPr>
      <t>②累積欠損金</t>
    </r>
    <r>
      <rPr>
        <sz val="11"/>
        <color theme="1"/>
        <rFont val="ＭＳ ゴシック"/>
        <family val="3"/>
        <charset val="128"/>
      </rPr>
      <t>は計上されていないため、経営の健全性を維持しています。また、</t>
    </r>
    <r>
      <rPr>
        <b/>
        <sz val="11"/>
        <color theme="1"/>
        <rFont val="ＭＳ ゴシック"/>
        <family val="3"/>
        <charset val="128"/>
      </rPr>
      <t>③流動比率</t>
    </r>
    <r>
      <rPr>
        <sz val="11"/>
        <color theme="1"/>
        <rFont val="ＭＳ ゴシック"/>
        <family val="3"/>
        <charset val="128"/>
      </rPr>
      <t>は、類似団体平均を上回っており、短期的な資金繰りには問題ないものと考えます。しかし、今後、老朽化対策等により更なる更新需要の増加が見込まれることから、長期的な経営状況を考慮し、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が増加しすぎないよう留意しながら、更新を計画的に進める必要があります。
○</t>
    </r>
    <r>
      <rPr>
        <b/>
        <sz val="11"/>
        <color theme="1"/>
        <rFont val="ＭＳ ゴシック"/>
        <family val="3"/>
        <charset val="128"/>
      </rPr>
      <t>⑥給水原価</t>
    </r>
    <r>
      <rPr>
        <sz val="11"/>
        <color theme="1"/>
        <rFont val="ＭＳ ゴシック"/>
        <family val="3"/>
        <charset val="128"/>
      </rPr>
      <t>は、類似団体平均を上回って推移しているものの、</t>
    </r>
    <r>
      <rPr>
        <b/>
        <sz val="11"/>
        <color theme="1"/>
        <rFont val="ＭＳ ゴシック"/>
        <family val="3"/>
        <charset val="128"/>
      </rPr>
      <t>⑤料金回収率</t>
    </r>
    <r>
      <rPr>
        <sz val="11"/>
        <color theme="1"/>
        <rFont val="ＭＳ ゴシック"/>
        <family val="3"/>
        <charset val="128"/>
      </rPr>
      <t>は100％以上を維持していることから、給水に係る費用を給水収益で賄えています。
○</t>
    </r>
    <r>
      <rPr>
        <b/>
        <sz val="11"/>
        <color theme="1"/>
        <rFont val="ＭＳ ゴシック"/>
        <family val="3"/>
        <charset val="128"/>
      </rPr>
      <t>⑦施設利用率</t>
    </r>
    <r>
      <rPr>
        <sz val="11"/>
        <color theme="1"/>
        <rFont val="ＭＳ ゴシック"/>
        <family val="3"/>
        <charset val="128"/>
      </rPr>
      <t>及び</t>
    </r>
    <r>
      <rPr>
        <b/>
        <sz val="11"/>
        <color theme="1"/>
        <rFont val="ＭＳ ゴシック"/>
        <family val="3"/>
        <charset val="128"/>
      </rPr>
      <t>⑧契約率</t>
    </r>
    <r>
      <rPr>
        <sz val="11"/>
        <color theme="1"/>
        <rFont val="ＭＳ ゴシック"/>
        <family val="3"/>
        <charset val="128"/>
      </rPr>
      <t>は、類似団体平均を上回って推移しており、施設が効率的かつ適正な規模で運用されています。</t>
    </r>
    <r>
      <rPr>
        <b/>
        <sz val="11"/>
        <color theme="1"/>
        <rFont val="ＭＳ ゴシック"/>
        <family val="3"/>
        <charset val="128"/>
      </rPr>
      <t/>
    </r>
    <rPh sb="14" eb="16">
      <t>ヘイキン</t>
    </rPh>
    <rPh sb="86" eb="88">
      <t>ヘイキン</t>
    </rPh>
    <rPh sb="89" eb="91">
      <t>ウワマワ</t>
    </rPh>
    <rPh sb="182" eb="184">
      <t>ゾウカ</t>
    </rPh>
    <rPh sb="198" eb="200">
      <t>コウシン</t>
    </rPh>
    <rPh sb="201" eb="204">
      <t>ケイカクテキ</t>
    </rPh>
    <rPh sb="205" eb="206">
      <t>スス</t>
    </rPh>
    <rPh sb="229" eb="231">
      <t>ヘイキン</t>
    </rPh>
    <rPh sb="232" eb="234">
      <t>ウワマワ</t>
    </rPh>
    <rPh sb="236" eb="238">
      <t>スイイ</t>
    </rPh>
    <rPh sb="299" eb="300">
      <t>オヨ</t>
    </rPh>
    <rPh sb="302" eb="305">
      <t>ケイヤクリツ</t>
    </rPh>
    <rPh sb="311" eb="313">
      <t>ヘイキン</t>
    </rPh>
    <rPh sb="314" eb="316">
      <t>ウワマワ</t>
    </rPh>
    <rPh sb="333" eb="335">
      <t>テキセイ</t>
    </rPh>
    <rPh sb="336" eb="338">
      <t>キボ</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</si>
</sst>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57.71</c:v>
                </c:pt>
                <c:pt idx="1">
                  <c:v>59.27</c:v>
                </c:pt>
                <c:pt idx="2">
                  <c:v>59.72</c:v>
                </c:pt>
                <c:pt idx="3">
                  <c:v>61.63</c:v>
                </c:pt>
                <c:pt idx="4">
                  <c:v>62.83</c:v>
                </c:pt>
              </c:numCache>
            </c:numRef>
          </c:val>
          <c:extLst>
            <c:ext xmlns:c16="http://schemas.microsoft.com/office/drawing/2014/chart" uri="{C3380CC4-5D6E-409C-BE32-E72D297353CC}">
              <c16:uniqueId val="{00000000-F733-4910-83EC-95D3A6E676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F733-4910-83EC-95D3A6E676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24-489B-9572-2D34F45D19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EB24-489B-9572-2D34F45D19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114.09</c:v>
                </c:pt>
                <c:pt idx="1">
                  <c:v>110.95</c:v>
                </c:pt>
                <c:pt idx="2">
                  <c:v>108.69</c:v>
                </c:pt>
                <c:pt idx="3">
                  <c:v>110.73</c:v>
                </c:pt>
                <c:pt idx="4">
                  <c:v>108.99</c:v>
                </c:pt>
              </c:numCache>
            </c:numRef>
          </c:val>
          <c:extLst>
            <c:ext xmlns:c16="http://schemas.microsoft.com/office/drawing/2014/chart" uri="{C3380CC4-5D6E-409C-BE32-E72D297353CC}">
              <c16:uniqueId val="{00000000-E7E9-4EF3-B362-DA364A69C3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E7E9-4EF3-B362-DA364A69C3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88.06</c:v>
                </c:pt>
                <c:pt idx="1">
                  <c:v>91.24</c:v>
                </c:pt>
                <c:pt idx="2">
                  <c:v>87.7</c:v>
                </c:pt>
                <c:pt idx="3">
                  <c:v>87.71</c:v>
                </c:pt>
                <c:pt idx="4">
                  <c:v>87.74</c:v>
                </c:pt>
              </c:numCache>
            </c:numRef>
          </c:val>
          <c:extLst>
            <c:ext xmlns:c16="http://schemas.microsoft.com/office/drawing/2014/chart" uri="{C3380CC4-5D6E-409C-BE32-E72D297353CC}">
              <c16:uniqueId val="{00000000-C01C-4AFC-87A0-8C13C41129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C01C-4AFC-87A0-8C13C41129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0.46</c:v>
                </c:pt>
                <c:pt idx="3">
                  <c:v>0</c:v>
                </c:pt>
                <c:pt idx="4">
                  <c:v>0</c:v>
                </c:pt>
              </c:numCache>
            </c:numRef>
          </c:val>
          <c:extLst>
            <c:ext xmlns:c16="http://schemas.microsoft.com/office/drawing/2014/chart" uri="{C3380CC4-5D6E-409C-BE32-E72D297353CC}">
              <c16:uniqueId val="{00000000-462E-4E20-868B-4EAE033165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462E-4E20-868B-4EAE033165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615.30999999999995</c:v>
                </c:pt>
                <c:pt idx="1">
                  <c:v>604.5</c:v>
                </c:pt>
                <c:pt idx="2">
                  <c:v>567.78</c:v>
                </c:pt>
                <c:pt idx="3">
                  <c:v>650.49</c:v>
                </c:pt>
                <c:pt idx="4">
                  <c:v>647.76</c:v>
                </c:pt>
              </c:numCache>
            </c:numRef>
          </c:val>
          <c:extLst>
            <c:ext xmlns:c16="http://schemas.microsoft.com/office/drawing/2014/chart" uri="{C3380CC4-5D6E-409C-BE32-E72D297353CC}">
              <c16:uniqueId val="{00000000-98F4-4260-A799-1C030F5858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98F4-4260-A799-1C030F5858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121.81</c:v>
                </c:pt>
                <c:pt idx="1">
                  <c:v>114.62</c:v>
                </c:pt>
                <c:pt idx="2">
                  <c:v>108.9</c:v>
                </c:pt>
                <c:pt idx="3">
                  <c:v>99.82</c:v>
                </c:pt>
                <c:pt idx="4">
                  <c:v>92.81</c:v>
                </c:pt>
              </c:numCache>
            </c:numRef>
          </c:val>
          <c:extLst>
            <c:ext xmlns:c16="http://schemas.microsoft.com/office/drawing/2014/chart" uri="{C3380CC4-5D6E-409C-BE32-E72D297353CC}">
              <c16:uniqueId val="{00000000-8900-4AAF-8BEC-9896AD3ED61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8900-4AAF-8BEC-9896AD3ED61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113.19</c:v>
                </c:pt>
                <c:pt idx="1">
                  <c:v>110.04</c:v>
                </c:pt>
                <c:pt idx="2">
                  <c:v>107.78</c:v>
                </c:pt>
                <c:pt idx="3">
                  <c:v>110</c:v>
                </c:pt>
                <c:pt idx="4">
                  <c:v>107.97</c:v>
                </c:pt>
              </c:numCache>
            </c:numRef>
          </c:val>
          <c:extLst>
            <c:ext xmlns:c16="http://schemas.microsoft.com/office/drawing/2014/chart" uri="{C3380CC4-5D6E-409C-BE32-E72D297353CC}">
              <c16:uniqueId val="{00000000-868C-4002-8682-4CE8E8AD73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868C-4002-8682-4CE8E8AD73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32.29</c:v>
                </c:pt>
                <c:pt idx="1">
                  <c:v>33.11</c:v>
                </c:pt>
                <c:pt idx="2">
                  <c:v>33.799999999999997</c:v>
                </c:pt>
                <c:pt idx="3">
                  <c:v>33.06</c:v>
                </c:pt>
                <c:pt idx="4">
                  <c:v>33.6</c:v>
                </c:pt>
              </c:numCache>
            </c:numRef>
          </c:val>
          <c:extLst>
            <c:ext xmlns:c16="http://schemas.microsoft.com/office/drawing/2014/chart" uri="{C3380CC4-5D6E-409C-BE32-E72D297353CC}">
              <c16:uniqueId val="{00000000-3E2F-43CE-BCC3-2C822C2870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3E2F-43CE-BCC3-2C822C2870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75.260000000000005</c:v>
                </c:pt>
                <c:pt idx="1">
                  <c:v>73.87</c:v>
                </c:pt>
                <c:pt idx="2">
                  <c:v>74.47</c:v>
                </c:pt>
                <c:pt idx="3">
                  <c:v>76.680000000000007</c:v>
                </c:pt>
                <c:pt idx="4">
                  <c:v>74.55</c:v>
                </c:pt>
              </c:numCache>
            </c:numRef>
          </c:val>
          <c:extLst>
            <c:ext xmlns:c16="http://schemas.microsoft.com/office/drawing/2014/chart" uri="{C3380CC4-5D6E-409C-BE32-E72D297353CC}">
              <c16:uniqueId val="{00000000-8CFF-4D13-BD71-F6BB7407DE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8CFF-4D13-BD71-F6BB7407DE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99.17</c:v>
                </c:pt>
                <c:pt idx="1">
                  <c:v>99.13</c:v>
                </c:pt>
                <c:pt idx="2">
                  <c:v>99.13</c:v>
                </c:pt>
                <c:pt idx="3">
                  <c:v>99.13</c:v>
                </c:pt>
                <c:pt idx="4">
                  <c:v>99.08</c:v>
                </c:pt>
              </c:numCache>
            </c:numRef>
          </c:val>
          <c:extLst>
            <c:ext xmlns:c16="http://schemas.microsoft.com/office/drawing/2014/chart" uri="{C3380CC4-5D6E-409C-BE32-E72D297353CC}">
              <c16:uniqueId val="{00000000-D410-45DE-AF2E-C8858497D7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D410-45DE-AF2E-C8858497D7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L1" zoomScale="80" zoomScaleNormal="80" workbookViewId="0">
      <selection activeCell="SM48" sqref="SM48:TA6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神奈川県　川崎市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520000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387661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74.2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77</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515220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108</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114.09</v>
      </c>
      <c r="Y32" s="121"/>
      <c r="Z32" s="121"/>
      <c r="AA32" s="121"/>
      <c r="AB32" s="121"/>
      <c r="AC32" s="121"/>
      <c r="AD32" s="121"/>
      <c r="AE32" s="121"/>
      <c r="AF32" s="121"/>
      <c r="AG32" s="121"/>
      <c r="AH32" s="121"/>
      <c r="AI32" s="121"/>
      <c r="AJ32" s="121"/>
      <c r="AK32" s="121"/>
      <c r="AL32" s="121"/>
      <c r="AM32" s="121"/>
      <c r="AN32" s="121"/>
      <c r="AO32" s="121"/>
      <c r="AP32" s="121"/>
      <c r="AQ32" s="122"/>
      <c r="AR32" s="120">
        <f>データ!U6</f>
        <v>110.95</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108.69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110.73</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108.99</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615.30999999999995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604.5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567.78</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650.49</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647.76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121.81</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114.62</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108.9</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99.82</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92.81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120.32</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119.89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119.93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118.4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113.04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17.88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16.670000000000002</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9.4700000000000006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11.03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1.88</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394.58</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368.36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380.84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424.64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427.23</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235.79</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227.51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225.72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217.8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216.05</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107</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113.19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110.04</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107.78</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110</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107.97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32.29</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33.11</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33.799999999999997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33.06</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33.6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75.260000000000005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73.87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74.47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76.680000000000007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74.55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99.17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99.13</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99.13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99.13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99.08</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117.72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117.69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116.75</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115.48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109.91</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17.22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17.440000000000001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18.62</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58.56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57.96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56.81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55.65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80.540000000000006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80.08</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79.69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78.66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57.71</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59.27</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59.72</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61.63</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62.83</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88.06</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91.24</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87.7</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87.71</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87.74</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0.46</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59.48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60.09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60.35</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61.07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61.99</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48.09</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50.93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52.07</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50.36</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51.48</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0.22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0.5</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37</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38</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y+rHuoIdareoHa80H8gu1YlfaFKBia0jeSbmQYhfsmk7s8B/CAKbKGRguwKurm6dC7lv1yIOfv6lp8pBPpWFw==" saltValue="f5xXjeBBKF7/uMrLZ3hdR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Q8" sqref="Q8"/>
    </sheetView>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114.09</v>
      </c>
      <c r="U6" s="35">
        <f>U7</f>
        <v>110.95</v>
      </c>
      <c r="V6" s="35">
        <f>V7</f>
        <v>108.69</v>
      </c>
      <c r="W6" s="35">
        <f>W7</f>
        <v>110.73</v>
      </c>
      <c r="X6" s="35">
        <f t="shared" si="3"/>
        <v>108.99</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615.30999999999995</v>
      </c>
      <c r="AQ6" s="35">
        <f>AQ7</f>
        <v>604.5</v>
      </c>
      <c r="AR6" s="35">
        <f>AR7</f>
        <v>567.78</v>
      </c>
      <c r="AS6" s="35">
        <f>AS7</f>
        <v>650.49</v>
      </c>
      <c r="AT6" s="35">
        <f t="shared" si="3"/>
        <v>647.76</v>
      </c>
      <c r="AU6" s="35">
        <f t="shared" si="3"/>
        <v>394.58</v>
      </c>
      <c r="AV6" s="35">
        <f t="shared" si="3"/>
        <v>368.36</v>
      </c>
      <c r="AW6" s="35">
        <f t="shared" si="3"/>
        <v>380.84</v>
      </c>
      <c r="AX6" s="35">
        <f t="shared" si="3"/>
        <v>424.64</v>
      </c>
      <c r="AY6" s="35">
        <f t="shared" si="3"/>
        <v>427.23</v>
      </c>
      <c r="AZ6" s="33" t="str">
        <f>IF(AZ7="-","【-】","【"&amp;SUBSTITUTE(TEXT(AZ7,"#,##0.00"),"-","△")&amp;"】")</f>
        <v>【473.00】</v>
      </c>
      <c r="BA6" s="35">
        <f t="shared" si="3"/>
        <v>121.81</v>
      </c>
      <c r="BB6" s="35">
        <f>BB7</f>
        <v>114.62</v>
      </c>
      <c r="BC6" s="35">
        <f>BC7</f>
        <v>108.9</v>
      </c>
      <c r="BD6" s="35">
        <f>BD7</f>
        <v>99.82</v>
      </c>
      <c r="BE6" s="35">
        <f t="shared" si="3"/>
        <v>92.81</v>
      </c>
      <c r="BF6" s="35">
        <f t="shared" si="3"/>
        <v>235.79</v>
      </c>
      <c r="BG6" s="35">
        <f t="shared" si="3"/>
        <v>227.51</v>
      </c>
      <c r="BH6" s="35">
        <f t="shared" si="3"/>
        <v>225.72</v>
      </c>
      <c r="BI6" s="35">
        <f t="shared" si="3"/>
        <v>217.8</v>
      </c>
      <c r="BJ6" s="35">
        <f t="shared" si="3"/>
        <v>216.05</v>
      </c>
      <c r="BK6" s="33" t="str">
        <f>IF(BK7="-","【-】","【"&amp;SUBSTITUTE(TEXT(BK7,"#,##0.00"),"-","△")&amp;"】")</f>
        <v>【233.74】</v>
      </c>
      <c r="BL6" s="35">
        <f t="shared" si="3"/>
        <v>113.19</v>
      </c>
      <c r="BM6" s="35">
        <f>BM7</f>
        <v>110.04</v>
      </c>
      <c r="BN6" s="35">
        <f>BN7</f>
        <v>107.78</v>
      </c>
      <c r="BO6" s="35">
        <f>BO7</f>
        <v>110</v>
      </c>
      <c r="BP6" s="35">
        <f t="shared" si="3"/>
        <v>107.97</v>
      </c>
      <c r="BQ6" s="35">
        <f t="shared" si="3"/>
        <v>117.72</v>
      </c>
      <c r="BR6" s="35">
        <f t="shared" si="3"/>
        <v>117.69</v>
      </c>
      <c r="BS6" s="35">
        <f t="shared" si="3"/>
        <v>116.75</v>
      </c>
      <c r="BT6" s="35">
        <f t="shared" si="3"/>
        <v>115.48</v>
      </c>
      <c r="BU6" s="35">
        <f t="shared" si="3"/>
        <v>109.91</v>
      </c>
      <c r="BV6" s="33" t="str">
        <f>IF(BV7="-","【-】","【"&amp;SUBSTITUTE(TEXT(BV7,"#,##0.00"),"-","△")&amp;"】")</f>
        <v>【106.87】</v>
      </c>
      <c r="BW6" s="35">
        <f t="shared" si="3"/>
        <v>32.29</v>
      </c>
      <c r="BX6" s="35">
        <f>BX7</f>
        <v>33.11</v>
      </c>
      <c r="BY6" s="35">
        <f>BY7</f>
        <v>33.799999999999997</v>
      </c>
      <c r="BZ6" s="35">
        <f>BZ7</f>
        <v>33.06</v>
      </c>
      <c r="CA6" s="35">
        <f t="shared" si="3"/>
        <v>33.6</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75.260000000000005</v>
      </c>
      <c r="CI6" s="35">
        <f>CI7</f>
        <v>73.87</v>
      </c>
      <c r="CJ6" s="35">
        <f>CJ7</f>
        <v>74.47</v>
      </c>
      <c r="CK6" s="35">
        <f>CK7</f>
        <v>76.680000000000007</v>
      </c>
      <c r="CL6" s="35">
        <f t="shared" si="5"/>
        <v>74.55</v>
      </c>
      <c r="CM6" s="35">
        <f t="shared" si="5"/>
        <v>58.56</v>
      </c>
      <c r="CN6" s="35">
        <f t="shared" si="5"/>
        <v>57.96</v>
      </c>
      <c r="CO6" s="35">
        <f t="shared" si="5"/>
        <v>56</v>
      </c>
      <c r="CP6" s="35">
        <f t="shared" si="5"/>
        <v>56.81</v>
      </c>
      <c r="CQ6" s="35">
        <f t="shared" si="5"/>
        <v>55.65</v>
      </c>
      <c r="CR6" s="33" t="str">
        <f>IF(CR7="-","【-】","【"&amp;SUBSTITUTE(TEXT(CR7,"#,##0.00"),"-","△")&amp;"】")</f>
        <v>【53.19】</v>
      </c>
      <c r="CS6" s="35">
        <f t="shared" ref="CS6:DB6" si="6">CS7</f>
        <v>99.17</v>
      </c>
      <c r="CT6" s="35">
        <f>CT7</f>
        <v>99.13</v>
      </c>
      <c r="CU6" s="35">
        <f>CU7</f>
        <v>99.13</v>
      </c>
      <c r="CV6" s="35">
        <f>CV7</f>
        <v>99.13</v>
      </c>
      <c r="CW6" s="35">
        <f t="shared" si="6"/>
        <v>99.08</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57.71</v>
      </c>
      <c r="DE6" s="35">
        <f>DE7</f>
        <v>59.27</v>
      </c>
      <c r="DF6" s="35">
        <f>DF7</f>
        <v>59.72</v>
      </c>
      <c r="DG6" s="35">
        <f>DG7</f>
        <v>61.63</v>
      </c>
      <c r="DH6" s="35">
        <f t="shared" si="7"/>
        <v>62.83</v>
      </c>
      <c r="DI6" s="35">
        <f t="shared" si="7"/>
        <v>59.48</v>
      </c>
      <c r="DJ6" s="35">
        <f t="shared" si="7"/>
        <v>60.09</v>
      </c>
      <c r="DK6" s="35">
        <f t="shared" si="7"/>
        <v>60.35</v>
      </c>
      <c r="DL6" s="35">
        <f t="shared" si="7"/>
        <v>61.07</v>
      </c>
      <c r="DM6" s="35">
        <f t="shared" si="7"/>
        <v>61.99</v>
      </c>
      <c r="DN6" s="33" t="str">
        <f>IF(DN7="-","【-】","【"&amp;SUBSTITUTE(TEXT(DN7,"#,##0.00"),"-","△")&amp;"】")</f>
        <v>【61.17】</v>
      </c>
      <c r="DO6" s="35">
        <f t="shared" ref="DO6:DX6" si="8">DO7</f>
        <v>88.06</v>
      </c>
      <c r="DP6" s="35">
        <f>DP7</f>
        <v>91.24</v>
      </c>
      <c r="DQ6" s="35">
        <f>DQ7</f>
        <v>87.7</v>
      </c>
      <c r="DR6" s="35">
        <f>DR7</f>
        <v>87.71</v>
      </c>
      <c r="DS6" s="35">
        <f t="shared" si="8"/>
        <v>87.74</v>
      </c>
      <c r="DT6" s="35">
        <f t="shared" si="8"/>
        <v>48.09</v>
      </c>
      <c r="DU6" s="35">
        <f t="shared" si="8"/>
        <v>50.93</v>
      </c>
      <c r="DV6" s="35">
        <f t="shared" si="8"/>
        <v>52.07</v>
      </c>
      <c r="DW6" s="35">
        <f t="shared" si="8"/>
        <v>50.36</v>
      </c>
      <c r="DX6" s="35">
        <f t="shared" si="8"/>
        <v>51.48</v>
      </c>
      <c r="DY6" s="33" t="str">
        <f>IF(DY7="-","【-】","【"&amp;SUBSTITUTE(TEXT(DY7,"#,##0.00"),"-","△")&amp;"】")</f>
        <v>【49.58】</v>
      </c>
      <c r="DZ6" s="35">
        <f t="shared" ref="DZ6:EI6" si="9">DZ7</f>
        <v>0</v>
      </c>
      <c r="EA6" s="35">
        <f>EA7</f>
        <v>0</v>
      </c>
      <c r="EB6" s="35">
        <f>EB7</f>
        <v>0.46</v>
      </c>
      <c r="EC6" s="35">
        <f>EC7</f>
        <v>0</v>
      </c>
      <c r="ED6" s="35">
        <f t="shared" si="9"/>
        <v>0</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89</v>
      </c>
      <c r="C7" s="37" t="s">
        <v>90</v>
      </c>
      <c r="D7" s="37" t="s">
        <v>91</v>
      </c>
      <c r="E7" s="37" t="s">
        <v>92</v>
      </c>
      <c r="F7" s="37" t="s">
        <v>93</v>
      </c>
      <c r="G7" s="37" t="s">
        <v>94</v>
      </c>
      <c r="H7" s="37" t="s">
        <v>95</v>
      </c>
      <c r="I7" s="37" t="s">
        <v>96</v>
      </c>
      <c r="J7" s="37" t="s">
        <v>97</v>
      </c>
      <c r="K7" s="38">
        <v>520000</v>
      </c>
      <c r="L7" s="37" t="s">
        <v>98</v>
      </c>
      <c r="M7" s="38">
        <v>1</v>
      </c>
      <c r="N7" s="38">
        <v>387661</v>
      </c>
      <c r="O7" s="39" t="s">
        <v>99</v>
      </c>
      <c r="P7" s="39">
        <v>74.2</v>
      </c>
      <c r="Q7" s="38">
        <v>77</v>
      </c>
      <c r="R7" s="38">
        <v>515220</v>
      </c>
      <c r="S7" s="37" t="s">
        <v>100</v>
      </c>
      <c r="T7" s="40">
        <v>114.09</v>
      </c>
      <c r="U7" s="40">
        <v>110.95</v>
      </c>
      <c r="V7" s="40">
        <v>108.69</v>
      </c>
      <c r="W7" s="40">
        <v>110.73</v>
      </c>
      <c r="X7" s="40">
        <v>108.99</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615.30999999999995</v>
      </c>
      <c r="AQ7" s="40">
        <v>604.5</v>
      </c>
      <c r="AR7" s="40">
        <v>567.78</v>
      </c>
      <c r="AS7" s="40">
        <v>650.49</v>
      </c>
      <c r="AT7" s="40">
        <v>647.76</v>
      </c>
      <c r="AU7" s="40">
        <v>394.58</v>
      </c>
      <c r="AV7" s="40">
        <v>368.36</v>
      </c>
      <c r="AW7" s="40">
        <v>380.84</v>
      </c>
      <c r="AX7" s="40">
        <v>424.64</v>
      </c>
      <c r="AY7" s="40">
        <v>427.23</v>
      </c>
      <c r="AZ7" s="40">
        <v>473</v>
      </c>
      <c r="BA7" s="40">
        <v>121.81</v>
      </c>
      <c r="BB7" s="40">
        <v>114.62</v>
      </c>
      <c r="BC7" s="40">
        <v>108.9</v>
      </c>
      <c r="BD7" s="40">
        <v>99.82</v>
      </c>
      <c r="BE7" s="40">
        <v>92.81</v>
      </c>
      <c r="BF7" s="40">
        <v>235.79</v>
      </c>
      <c r="BG7" s="40">
        <v>227.51</v>
      </c>
      <c r="BH7" s="40">
        <v>225.72</v>
      </c>
      <c r="BI7" s="40">
        <v>217.8</v>
      </c>
      <c r="BJ7" s="40">
        <v>216.05</v>
      </c>
      <c r="BK7" s="40">
        <v>233.74</v>
      </c>
      <c r="BL7" s="40">
        <v>113.19</v>
      </c>
      <c r="BM7" s="40">
        <v>110.04</v>
      </c>
      <c r="BN7" s="40">
        <v>107.78</v>
      </c>
      <c r="BO7" s="40">
        <v>110</v>
      </c>
      <c r="BP7" s="40">
        <v>107.97</v>
      </c>
      <c r="BQ7" s="40">
        <v>117.72</v>
      </c>
      <c r="BR7" s="40">
        <v>117.69</v>
      </c>
      <c r="BS7" s="40">
        <v>116.75</v>
      </c>
      <c r="BT7" s="40">
        <v>115.48</v>
      </c>
      <c r="BU7" s="40">
        <v>109.91</v>
      </c>
      <c r="BV7" s="40">
        <v>106.87</v>
      </c>
      <c r="BW7" s="40">
        <v>32.29</v>
      </c>
      <c r="BX7" s="40">
        <v>33.11</v>
      </c>
      <c r="BY7" s="40">
        <v>33.799999999999997</v>
      </c>
      <c r="BZ7" s="40">
        <v>33.06</v>
      </c>
      <c r="CA7" s="40">
        <v>33.6</v>
      </c>
      <c r="CB7" s="40">
        <v>17.03</v>
      </c>
      <c r="CC7" s="40">
        <v>17.07</v>
      </c>
      <c r="CD7" s="40">
        <v>17.22</v>
      </c>
      <c r="CE7" s="40">
        <v>17.440000000000001</v>
      </c>
      <c r="CF7" s="40">
        <v>18.62</v>
      </c>
      <c r="CG7" s="40">
        <v>20.260000000000002</v>
      </c>
      <c r="CH7" s="40">
        <v>75.260000000000005</v>
      </c>
      <c r="CI7" s="40">
        <v>73.87</v>
      </c>
      <c r="CJ7" s="40">
        <v>74.47</v>
      </c>
      <c r="CK7" s="40">
        <v>76.680000000000007</v>
      </c>
      <c r="CL7" s="40">
        <v>74.55</v>
      </c>
      <c r="CM7" s="40">
        <v>58.56</v>
      </c>
      <c r="CN7" s="40">
        <v>57.96</v>
      </c>
      <c r="CO7" s="40">
        <v>56</v>
      </c>
      <c r="CP7" s="40">
        <v>56.81</v>
      </c>
      <c r="CQ7" s="40">
        <v>55.65</v>
      </c>
      <c r="CR7" s="40">
        <v>53.19</v>
      </c>
      <c r="CS7" s="40">
        <v>99.17</v>
      </c>
      <c r="CT7" s="40">
        <v>99.13</v>
      </c>
      <c r="CU7" s="40">
        <v>99.13</v>
      </c>
      <c r="CV7" s="40">
        <v>99.13</v>
      </c>
      <c r="CW7" s="40">
        <v>99.08</v>
      </c>
      <c r="CX7" s="40">
        <v>80.5</v>
      </c>
      <c r="CY7" s="40">
        <v>80.540000000000006</v>
      </c>
      <c r="CZ7" s="40">
        <v>80.08</v>
      </c>
      <c r="DA7" s="40">
        <v>79.69</v>
      </c>
      <c r="DB7" s="40">
        <v>78.66</v>
      </c>
      <c r="DC7" s="40">
        <v>75.849999999999994</v>
      </c>
      <c r="DD7" s="40">
        <v>57.71</v>
      </c>
      <c r="DE7" s="40">
        <v>59.27</v>
      </c>
      <c r="DF7" s="40">
        <v>59.72</v>
      </c>
      <c r="DG7" s="40">
        <v>61.63</v>
      </c>
      <c r="DH7" s="40">
        <v>62.83</v>
      </c>
      <c r="DI7" s="40">
        <v>59.48</v>
      </c>
      <c r="DJ7" s="40">
        <v>60.09</v>
      </c>
      <c r="DK7" s="40">
        <v>60.35</v>
      </c>
      <c r="DL7" s="40">
        <v>61.07</v>
      </c>
      <c r="DM7" s="40">
        <v>61.99</v>
      </c>
      <c r="DN7" s="40">
        <v>61.17</v>
      </c>
      <c r="DO7" s="40">
        <v>88.06</v>
      </c>
      <c r="DP7" s="40">
        <v>91.24</v>
      </c>
      <c r="DQ7" s="40">
        <v>87.7</v>
      </c>
      <c r="DR7" s="40">
        <v>87.71</v>
      </c>
      <c r="DS7" s="40">
        <v>87.74</v>
      </c>
      <c r="DT7" s="40">
        <v>48.09</v>
      </c>
      <c r="DU7" s="40">
        <v>50.93</v>
      </c>
      <c r="DV7" s="40">
        <v>52.07</v>
      </c>
      <c r="DW7" s="40">
        <v>50.36</v>
      </c>
      <c r="DX7" s="40">
        <v>51.48</v>
      </c>
      <c r="DY7" s="40">
        <v>49.58</v>
      </c>
      <c r="DZ7" s="40">
        <v>0</v>
      </c>
      <c r="EA7" s="40">
        <v>0</v>
      </c>
      <c r="EB7" s="40">
        <v>0.46</v>
      </c>
      <c r="EC7" s="40">
        <v>0</v>
      </c>
      <c r="ED7" s="40">
        <v>0</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114.09</v>
      </c>
      <c r="V11" s="48">
        <f>IF(U6="-",NA(),U6)</f>
        <v>110.95</v>
      </c>
      <c r="W11" s="48">
        <f>IF(V6="-",NA(),V6)</f>
        <v>108.69</v>
      </c>
      <c r="X11" s="48">
        <f>IF(W6="-",NA(),W6)</f>
        <v>110.73</v>
      </c>
      <c r="Y11" s="48">
        <f>IF(X6="-",NA(),X6)</f>
        <v>108.99</v>
      </c>
      <c r="AE11" s="47" t="s">
        <v>23</v>
      </c>
      <c r="AF11" s="48">
        <f>IF(AE6="-",NA(),AE6)</f>
        <v>0</v>
      </c>
      <c r="AG11" s="48">
        <f>IF(AF6="-",NA(),AF6)</f>
        <v>0</v>
      </c>
      <c r="AH11" s="48">
        <f>IF(AG6="-",NA(),AG6)</f>
        <v>0</v>
      </c>
      <c r="AI11" s="48">
        <f>IF(AH6="-",NA(),AH6)</f>
        <v>0</v>
      </c>
      <c r="AJ11" s="48">
        <f>IF(AI6="-",NA(),AI6)</f>
        <v>0</v>
      </c>
      <c r="AP11" s="47" t="s">
        <v>23</v>
      </c>
      <c r="AQ11" s="48">
        <f>IF(AP6="-",NA(),AP6)</f>
        <v>615.30999999999995</v>
      </c>
      <c r="AR11" s="48">
        <f>IF(AQ6="-",NA(),AQ6)</f>
        <v>604.5</v>
      </c>
      <c r="AS11" s="48">
        <f>IF(AR6="-",NA(),AR6)</f>
        <v>567.78</v>
      </c>
      <c r="AT11" s="48">
        <f>IF(AS6="-",NA(),AS6)</f>
        <v>650.49</v>
      </c>
      <c r="AU11" s="48">
        <f>IF(AT6="-",NA(),AT6)</f>
        <v>647.76</v>
      </c>
      <c r="BA11" s="47" t="s">
        <v>23</v>
      </c>
      <c r="BB11" s="48">
        <f>IF(BA6="-",NA(),BA6)</f>
        <v>121.81</v>
      </c>
      <c r="BC11" s="48">
        <f>IF(BB6="-",NA(),BB6)</f>
        <v>114.62</v>
      </c>
      <c r="BD11" s="48">
        <f>IF(BC6="-",NA(),BC6)</f>
        <v>108.9</v>
      </c>
      <c r="BE11" s="48">
        <f>IF(BD6="-",NA(),BD6)</f>
        <v>99.82</v>
      </c>
      <c r="BF11" s="48">
        <f>IF(BE6="-",NA(),BE6)</f>
        <v>92.81</v>
      </c>
      <c r="BL11" s="47" t="s">
        <v>23</v>
      </c>
      <c r="BM11" s="48">
        <f>IF(BL6="-",NA(),BL6)</f>
        <v>113.19</v>
      </c>
      <c r="BN11" s="48">
        <f>IF(BM6="-",NA(),BM6)</f>
        <v>110.04</v>
      </c>
      <c r="BO11" s="48">
        <f>IF(BN6="-",NA(),BN6)</f>
        <v>107.78</v>
      </c>
      <c r="BP11" s="48">
        <f>IF(BO6="-",NA(),BO6)</f>
        <v>110</v>
      </c>
      <c r="BQ11" s="48">
        <f>IF(BP6="-",NA(),BP6)</f>
        <v>107.97</v>
      </c>
      <c r="BW11" s="47" t="s">
        <v>23</v>
      </c>
      <c r="BX11" s="48">
        <f>IF(BW6="-",NA(),BW6)</f>
        <v>32.29</v>
      </c>
      <c r="BY11" s="48">
        <f>IF(BX6="-",NA(),BX6)</f>
        <v>33.11</v>
      </c>
      <c r="BZ11" s="48">
        <f>IF(BY6="-",NA(),BY6)</f>
        <v>33.799999999999997</v>
      </c>
      <c r="CA11" s="48">
        <f>IF(BZ6="-",NA(),BZ6)</f>
        <v>33.06</v>
      </c>
      <c r="CB11" s="48">
        <f>IF(CA6="-",NA(),CA6)</f>
        <v>33.6</v>
      </c>
      <c r="CH11" s="47" t="s">
        <v>23</v>
      </c>
      <c r="CI11" s="48">
        <f>IF(CH6="-",NA(),CH6)</f>
        <v>75.260000000000005</v>
      </c>
      <c r="CJ11" s="48">
        <f>IF(CI6="-",NA(),CI6)</f>
        <v>73.87</v>
      </c>
      <c r="CK11" s="48">
        <f>IF(CJ6="-",NA(),CJ6)</f>
        <v>74.47</v>
      </c>
      <c r="CL11" s="48">
        <f>IF(CK6="-",NA(),CK6)</f>
        <v>76.680000000000007</v>
      </c>
      <c r="CM11" s="48">
        <f>IF(CL6="-",NA(),CL6)</f>
        <v>74.55</v>
      </c>
      <c r="CS11" s="47" t="s">
        <v>23</v>
      </c>
      <c r="CT11" s="48">
        <f>IF(CS6="-",NA(),CS6)</f>
        <v>99.17</v>
      </c>
      <c r="CU11" s="48">
        <f>IF(CT6="-",NA(),CT6)</f>
        <v>99.13</v>
      </c>
      <c r="CV11" s="48">
        <f>IF(CU6="-",NA(),CU6)</f>
        <v>99.13</v>
      </c>
      <c r="CW11" s="48">
        <f>IF(CV6="-",NA(),CV6)</f>
        <v>99.13</v>
      </c>
      <c r="CX11" s="48">
        <f>IF(CW6="-",NA(),CW6)</f>
        <v>99.08</v>
      </c>
      <c r="DD11" s="47" t="s">
        <v>23</v>
      </c>
      <c r="DE11" s="48">
        <f>IF(DD6="-",NA(),DD6)</f>
        <v>57.71</v>
      </c>
      <c r="DF11" s="48">
        <f>IF(DE6="-",NA(),DE6)</f>
        <v>59.27</v>
      </c>
      <c r="DG11" s="48">
        <f>IF(DF6="-",NA(),DF6)</f>
        <v>59.72</v>
      </c>
      <c r="DH11" s="48">
        <f>IF(DG6="-",NA(),DG6)</f>
        <v>61.63</v>
      </c>
      <c r="DI11" s="48">
        <f>IF(DH6="-",NA(),DH6)</f>
        <v>62.83</v>
      </c>
      <c r="DO11" s="47" t="s">
        <v>23</v>
      </c>
      <c r="DP11" s="48">
        <f>IF(DO6="-",NA(),DO6)</f>
        <v>88.06</v>
      </c>
      <c r="DQ11" s="48">
        <f>IF(DP6="-",NA(),DP6)</f>
        <v>91.24</v>
      </c>
      <c r="DR11" s="48">
        <f>IF(DQ6="-",NA(),DQ6)</f>
        <v>87.7</v>
      </c>
      <c r="DS11" s="48">
        <f>IF(DR6="-",NA(),DR6)</f>
        <v>87.71</v>
      </c>
      <c r="DT11" s="48">
        <f>IF(DS6="-",NA(),DS6)</f>
        <v>87.74</v>
      </c>
      <c r="DZ11" s="47" t="s">
        <v>23</v>
      </c>
      <c r="EA11" s="48">
        <f>IF(DZ6="-",NA(),DZ6)</f>
        <v>0</v>
      </c>
      <c r="EB11" s="48">
        <f>IF(EA6="-",NA(),EA6)</f>
        <v>0</v>
      </c>
      <c r="EC11" s="48">
        <f>IF(EB6="-",NA(),EB6)</f>
        <v>0.46</v>
      </c>
      <c r="ED11" s="48">
        <f>IF(EC6="-",NA(),EC6)</f>
        <v>0</v>
      </c>
      <c r="EE11" s="48">
        <f>IF(ED6="-",NA(),ED6)</f>
        <v>0</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2024-01-31T08:18:31Z</cp:lastPrinted>
  <dcterms:created xsi:type="dcterms:W3CDTF">2023-12-05T01:31:29Z</dcterms:created>
  <dcterms:modified xsi:type="dcterms:W3CDTF">2024-01-31T08:18:46Z</dcterms:modified>
  <cp:category/>
</cp:coreProperties>
</file>