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orksheets/sheet1.xml" ContentType="application/vnd.openxmlformats-officedocument.spreadsheetml.worksheet+xml"/>
  <Override PartName="/xl/drawings/drawing1.xml" ContentType="application/vnd.openxmlformats-officedocument.drawing+xml"/>
  <Override PartName="/xl/charts/chart9.xml" ContentType="application/vnd.openxmlformats-officedocument.drawingml.chart+xml"/>
  <Override PartName="/xl/charts/chart4.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3.xml" ContentType="application/vnd.openxmlformats-officedocument.drawingml.chart+xml"/>
  <Override PartName="/xl/charts/chart8.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0（水）経営戦略・危機管理室\経営戦略・企画調整担当_移行準備\1604_経営分析\010_経営比較分析表\R7(1年保存_廃棄年度R9)\03作業\"/>
    </mc:Choice>
  </mc:AlternateContent>
  <xr:revisionPtr revIDLastSave="0" documentId="13_ncr:1_{388AEB80-76B7-441C-AC3D-96773F81C0D8}" xr6:coauthVersionLast="47" xr6:coauthVersionMax="47" xr10:uidLastSave="{00000000-0000-0000-0000-000000000000}"/>
  <workbookProtection workbookAlgorithmName="SHA-512" workbookHashValue="1+ev+wy/py170fht9h9rq+JzebLCOjQtJHsFX/fH73lq06L+eN6FOEuQB1IpIsvrEsNmCjcFX3tPumd3dAnzaw==" workbookSaltValue="+zLqL+hU0V6c79TG9nB6l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<sst xmlns="http://schemas.openxmlformats.org/spreadsheetml/2006/main" count="231" uniqueCount="117">
  <si>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</si>
  <si>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</si>
  <si>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</si>
  <si>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</si>
  <si>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</si>
  <si>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</si>
  <si>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</si>
  <si>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</si>
  <si>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</si>
  <si>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</si>
  <si>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</si>
  <si>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</si>
  <si>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</si>
  <si>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</si>
  <si>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</si>
  <si>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</si>
  <si>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</si>
  <si>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</si>
  <si>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</si>
  <si>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</si>
  <si>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</si>
  <si>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</si>
  <si>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</si>
  <si>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</si>
  <si>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</si>
  <si>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</si>
  <si>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</si>
  <si>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</si>
  <si>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</si>
  <si>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</si>
  <si>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</si>
  <si>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</si>
  <si>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</si>
  <si>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</si>
  <si>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</si>
  <si>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</si>
  <si>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</si>
  <si>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</si>
  <si>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</si>
  <si>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</si>
  <si>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</si>
  <si>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</si>
  <si>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</si>
  <si>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</si>
  <si>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</si>
  <si>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</si>
  <si>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</si>
  <si>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</si>
  <si>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</si>
  <si>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</si>
  <si>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</si>
  <si>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</si>
  <si>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</si>
  <si>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</si>
  <si>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</si>
  <si>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</si>
  <si>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</si>
  <si>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</si>
  <si>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</si>
  <si>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</si>
  <si>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</si>
  <si>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</si>
  <si>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</si>
  <si>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</si>
  <si>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</si>
  <si>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</si>
  <si>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</si>
  <si>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</si>
  <si>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</si>
  <si>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</si>
  <si>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</si>
  <si>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</si>
  <si>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</si>
  <si>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</si>
  <si>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</si>
  <si>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</si>
  <si>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</si>
  <si>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</si>
  <si>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</si>
  <si>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</si>
  <si>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</si>
  <si>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</si>
  <si>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</si>
  <si>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</si>
  <si>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</si>
  <si>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</si>
  <si>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</si>
  <si>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</si>
  <si>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</si>
  <si>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</si>
  <si>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</si>
  <si>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</si>
  <si>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</si>
  <si>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</si>
  <si>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</si>
  <si>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</si>
  <si>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</si>
  <si>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</si>
  <si>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</si>
  <si>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</si>
  <si>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</si>
  <si>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</si>
  <si>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</si>
  <si>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</si>
  <si>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</si>
  <si>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</si>
  <si>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</si>
  <si>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</si>
  <si>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</si>
  <si>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</si>
  <si>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</si>
  <si>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</si>
  <si>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</si>
  <si>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</si>
  <si>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〇法定耐用年数に達している施設があるため、①有形固定資産減価償却率は、年々上昇傾向にあり、資産の老朽化が進行しています。②管渠老朽化率については、年々上昇傾向にありますが、現状では類似団体に比べて老朽化は進んでいません。今後は、昭和50年代から平成初期にかけて急速に整備を行った管渠が順次耐用年数を迎えるため、比較的短期間で老朽化が進むことに留意する必要があります。
〇③管渠改善率については、年度によって変動がありますが、今後も老朽化が進む地域の管渠を中心に計画的に更新していく必要があります。</t>
    <rPh sb="73" eb="75">
      <t>ネンネン</t>
    </rPh>
    <rPh sb="75" eb="77">
      <t>ジョウショウ</t>
    </rPh>
    <rPh sb="77" eb="79">
      <t>ケイコウ</t>
    </rPh>
    <phoneticPr fontId="4"/>
  </si>
  <si>
    <t>〇近年の燃料価格の高騰等により、維持管理費が増大しており、高騰前と比較して経常収支比率や経費回収率が減少していることから、今後も影響について注視していく必要があります。
〇企業債残高が高い水準にありますが、企業債残高の縮減に向けた取組を継続することで、持続可能な経営基盤を確保できると考えています。
〇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手法を導入した取組を進めています。</t>
    <rPh sb="29" eb="32">
      <t>コウトウマエ</t>
    </rPh>
    <rPh sb="33" eb="35">
      <t>ヒカク</t>
    </rPh>
    <phoneticPr fontId="4"/>
  </si>
  <si>
    <t>〇①経常収支比率及び⑤経費回収率については、下水道使用料の減少や維持管理費用の増加により減少傾向で推移しているものの、いずれも100％を上回っており、②累積欠損金が計上されていないため、経営の健全性は維持しています。
⑥汚水処理原価については、昨年より減少しているものの、維持管理費用の増加により上昇傾向にあります。
〇③流動比率については、平成26年度に会計制度の見直しに伴い、翌年度に償還する企業債が流動負債に計上されることになって以降、100%を下回っています。類似団体に比べて低い水準となっていますが、下水道使用料収入等により支払能力は確保されています。
〇急速な整備のために多額の企業債借入れを行った時期があり、現在も④企業債残高対事業規模比率が高い水準にありますが、企業債の償還による残高の減少で年々改善しています。
〇⑦施設利用率については、類似団体と比べ低い水準にありますが、既存施設を活用した水質向上に取り組むなど、施設を有効に活用しています。
〇⑧水洗化率は99％以上と高い水準になっています。</t>
    <rPh sb="46" eb="48">
      <t>ケイコウ</t>
    </rPh>
    <rPh sb="49" eb="51">
      <t>スイイ</t>
    </rPh>
    <rPh sb="122" eb="124">
      <t>サクネン</t>
    </rPh>
    <rPh sb="126" eb="12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</si>
</sst>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0.24</c:v>
                </c:pt>
                <c:pt idx="1">
                  <c:v>0.2</c:v>
                </c:pt>
                <c:pt idx="2">
                  <c:v>0.19</c:v>
                </c:pt>
                <c:pt idx="3">
                  <c:v>0.2</c:v>
                </c:pt>
                <c:pt idx="4">
                  <c:v>0.17</c:v>
                </c:pt>
              </c:numCache>
            </c:numRef>
          </c:val>
          <c:extLst>
            <c:ext xmlns:c16="http://schemas.microsoft.com/office/drawing/2014/chart" uri="{C3380CC4-5D6E-409C-BE32-E72D297353CC}">
              <c16:uniqueId val="{00000000-C1BB-4F19-BC6F-C5D3AB015A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C1BB-4F19-BC6F-C5D3AB015A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51.29</c:v>
                </c:pt>
                <c:pt idx="1">
                  <c:v>50.41</c:v>
                </c:pt>
                <c:pt idx="2">
                  <c:v>49.24</c:v>
                </c:pt>
                <c:pt idx="3">
                  <c:v>46.51</c:v>
                </c:pt>
                <c:pt idx="4">
                  <c:v>47.72</c:v>
                </c:pt>
              </c:numCache>
            </c:numRef>
          </c:val>
          <c:extLst>
            <c:ext xmlns:c16="http://schemas.microsoft.com/office/drawing/2014/chart" uri="{C3380CC4-5D6E-409C-BE32-E72D297353CC}">
              <c16:uniqueId val="{00000000-C106-4BE8-BD2A-AFA158FFD1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C106-4BE8-BD2A-AFA158FFD1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99.03</c:v>
                </c:pt>
                <c:pt idx="1">
                  <c:v>99.03</c:v>
                </c:pt>
                <c:pt idx="2">
                  <c:v>99.03</c:v>
                </c:pt>
                <c:pt idx="3">
                  <c:v>99.03</c:v>
                </c:pt>
                <c:pt idx="4">
                  <c:v>99.03</c:v>
                </c:pt>
              </c:numCache>
            </c:numRef>
          </c:val>
          <c:extLst>
            <c:ext xmlns:c16="http://schemas.microsoft.com/office/drawing/2014/chart" uri="{C3380CC4-5D6E-409C-BE32-E72D297353CC}">
              <c16:uniqueId val="{00000000-0E18-4083-94B4-39C06563C3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0E18-4083-94B4-39C06563C3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110.56</c:v>
                </c:pt>
                <c:pt idx="1">
                  <c:v>106.96</c:v>
                </c:pt>
                <c:pt idx="2">
                  <c:v>103.75</c:v>
                </c:pt>
                <c:pt idx="3">
                  <c:v>105.02</c:v>
                </c:pt>
                <c:pt idx="4">
                  <c:v>105.13</c:v>
                </c:pt>
              </c:numCache>
            </c:numRef>
          </c:val>
          <c:extLst>
            <c:ext xmlns:c16="http://schemas.microsoft.com/office/drawing/2014/chart" uri="{C3380CC4-5D6E-409C-BE32-E72D297353CC}">
              <c16:uniqueId val="{00000000-7E1D-4690-88B2-9F0F3C88C6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7E1D-4690-88B2-9F0F3C88C6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50.25</c:v>
                </c:pt>
                <c:pt idx="1">
                  <c:v>51.79</c:v>
                </c:pt>
                <c:pt idx="2">
                  <c:v>53.19</c:v>
                </c:pt>
                <c:pt idx="3">
                  <c:v>54.13</c:v>
                </c:pt>
                <c:pt idx="4">
                  <c:v>55.23</c:v>
                </c:pt>
              </c:numCache>
            </c:numRef>
          </c:val>
          <c:extLst>
            <c:ext xmlns:c16="http://schemas.microsoft.com/office/drawing/2014/chart" uri="{C3380CC4-5D6E-409C-BE32-E72D297353CC}">
              <c16:uniqueId val="{00000000-D022-4B3F-B3CA-F168E77AB99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D022-4B3F-B3CA-F168E77AB99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7.98</c:v>
                </c:pt>
                <c:pt idx="1">
                  <c:v>8.81</c:v>
                </c:pt>
                <c:pt idx="2">
                  <c:v>9.99</c:v>
                </c:pt>
                <c:pt idx="3">
                  <c:v>10.68</c:v>
                </c:pt>
                <c:pt idx="4">
                  <c:v>12.51</c:v>
                </c:pt>
              </c:numCache>
            </c:numRef>
          </c:val>
          <c:extLst>
            <c:ext xmlns:c16="http://schemas.microsoft.com/office/drawing/2014/chart" uri="{C3380CC4-5D6E-409C-BE32-E72D297353CC}">
              <c16:uniqueId val="{00000000-1D97-4AC7-87CA-4B4C2A430F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1D97-4AC7-87CA-4B4C2A430F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4D-4FB4-801F-0852AA4776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964D-4FB4-801F-0852AA4776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63.57</c:v>
                </c:pt>
                <c:pt idx="1">
                  <c:v>58.21</c:v>
                </c:pt>
                <c:pt idx="2">
                  <c:v>56.82</c:v>
                </c:pt>
                <c:pt idx="3">
                  <c:v>51.21</c:v>
                </c:pt>
                <c:pt idx="4">
                  <c:v>50.91</c:v>
                </c:pt>
              </c:numCache>
            </c:numRef>
          </c:val>
          <c:extLst>
            <c:ext xmlns:c16="http://schemas.microsoft.com/office/drawing/2014/chart" uri="{C3380CC4-5D6E-409C-BE32-E72D297353CC}">
              <c16:uniqueId val="{00000000-B281-4C63-AF0A-910FDFD15D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B281-4C63-AF0A-910FDFD15D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734.8</c:v>
                </c:pt>
                <c:pt idx="1">
                  <c:v>711.41</c:v>
                </c:pt>
                <c:pt idx="2">
                  <c:v>697.1</c:v>
                </c:pt>
                <c:pt idx="3">
                  <c:v>673.58</c:v>
                </c:pt>
                <c:pt idx="4">
                  <c:v>672.57</c:v>
                </c:pt>
              </c:numCache>
            </c:numRef>
          </c:val>
          <c:extLst>
            <c:ext xmlns:c16="http://schemas.microsoft.com/office/drawing/2014/chart" uri="{C3380CC4-5D6E-409C-BE32-E72D297353CC}">
              <c16:uniqueId val="{00000000-60F9-4CE1-9A23-6001F76FBC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60F9-4CE1-9A23-6001F76FBC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120.41</c:v>
                </c:pt>
                <c:pt idx="1">
                  <c:v>112.14</c:v>
                </c:pt>
                <c:pt idx="2">
                  <c:v>105.43</c:v>
                </c:pt>
                <c:pt idx="3">
                  <c:v>108.03</c:v>
                </c:pt>
                <c:pt idx="4">
                  <c:v>108.44</c:v>
                </c:pt>
              </c:numCache>
            </c:numRef>
          </c:val>
          <c:extLst>
            <c:ext xmlns:c16="http://schemas.microsoft.com/office/drawing/2014/chart" uri="{C3380CC4-5D6E-409C-BE32-E72D297353CC}">
              <c16:uniqueId val="{00000000-E659-42B5-9E23-729EE10F96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E659-42B5-9E23-729EE10F96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118.21</c:v>
                </c:pt>
                <c:pt idx="1">
                  <c:v>126.6</c:v>
                </c:pt>
                <c:pt idx="2">
                  <c:v>135.63</c:v>
                </c:pt>
                <c:pt idx="3">
                  <c:v>134.09</c:v>
                </c:pt>
                <c:pt idx="4">
                  <c:v>133.25</c:v>
                </c:pt>
              </c:numCache>
            </c:numRef>
          </c:val>
          <c:extLst>
            <c:ext xmlns:c16="http://schemas.microsoft.com/office/drawing/2014/chart" uri="{C3380CC4-5D6E-409C-BE32-E72D297353CC}">
              <c16:uniqueId val="{00000000-0CCA-49BC-A976-DA909FD787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0CCA-49BC-A976-DA909FD787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9"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川崎市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自治体職員</v>
      </c>
      <c r="AE8" s="65"/>
      <c r="AF8" s="65"/>
      <c r="AG8" s="65"/>
      <c r="AH8" s="65"/>
      <c r="AI8" s="65"/>
      <c r="AJ8" s="65"/>
      <c r="AK8" s="3"/>
      <c r="AL8" s="45">
        <f>データ!S6</f>
        <v>1535141</v>
      </c>
      <c r="AM8" s="45"/>
      <c r="AN8" s="45"/>
      <c r="AO8" s="45"/>
      <c r="AP8" s="45"/>
      <c r="AQ8" s="45"/>
      <c r="AR8" s="45"/>
      <c r="AS8" s="45"/>
      <c r="AT8" s="44">
        <f>データ!T6</f>
        <v>142.96</v>
      </c>
      <c r="AU8" s="44"/>
      <c r="AV8" s="44"/>
      <c r="AW8" s="44"/>
      <c r="AX8" s="44"/>
      <c r="AY8" s="44"/>
      <c r="AZ8" s="44"/>
      <c r="BA8" s="44"/>
      <c r="BB8" s="44">
        <f>データ!U6</f>
        <v>10738.26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55.7</v>
      </c>
      <c r="J10" s="44"/>
      <c r="K10" s="44"/>
      <c r="L10" s="44"/>
      <c r="M10" s="44"/>
      <c r="N10" s="44"/>
      <c r="O10" s="44"/>
      <c r="P10" s="44">
        <f>データ!P6</f>
        <v>99.59</v>
      </c>
      <c r="Q10" s="44"/>
      <c r="R10" s="44"/>
      <c r="S10" s="44"/>
      <c r="T10" s="44"/>
      <c r="U10" s="44"/>
      <c r="V10" s="44"/>
      <c r="W10" s="44">
        <f>データ!Q6</f>
        <v>84.12</v>
      </c>
      <c r="X10" s="44"/>
      <c r="Y10" s="44"/>
      <c r="Z10" s="44"/>
      <c r="AA10" s="44"/>
      <c r="AB10" s="44"/>
      <c r="AC10" s="44"/>
      <c r="AD10" s="45">
        <f>データ!R6</f>
        <v>2156</v>
      </c>
      <c r="AE10" s="45"/>
      <c r="AF10" s="45"/>
      <c r="AG10" s="45"/>
      <c r="AH10" s="45"/>
      <c r="AI10" s="45"/>
      <c r="AJ10" s="45"/>
      <c r="AK10" s="2"/>
      <c r="AL10" s="45">
        <f>データ!V6</f>
        <v>1547488</v>
      </c>
      <c r="AM10" s="45"/>
      <c r="AN10" s="45"/>
      <c r="AO10" s="45"/>
      <c r="AP10" s="45"/>
      <c r="AQ10" s="45"/>
      <c r="AR10" s="45"/>
      <c r="AS10" s="45"/>
      <c r="AT10" s="44">
        <f>データ!W6</f>
        <v>107.25</v>
      </c>
      <c r="AU10" s="44"/>
      <c r="AV10" s="44"/>
      <c r="AW10" s="44"/>
      <c r="AX10" s="44"/>
      <c r="AY10" s="44"/>
      <c r="AZ10" s="44"/>
      <c r="BA10" s="44"/>
      <c r="BB10" s="44">
        <f>データ!X6</f>
        <v>14428.79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mDvpvf17RCFQD/PQ/rlXBhyod2Ahd2wCNiSneouvduUHE8bVhu9qqnGtd3iMTbBjw10CZuD0TtlN6RvljsVWg==" saltValue="ObKkJ1uVsUED0NUGvEXg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141305</v>
      </c>
      <c r="D6" s="19">
        <f t="shared" si="3"/>
        <v>46</v>
      </c>
      <c r="E6" s="19">
        <f t="shared" si="3"/>
        <v>17</v>
      </c>
      <c r="F6" s="19">
        <f t="shared" si="3"/>
        <v>1</v>
      </c>
      <c r="G6" s="19">
        <f t="shared" si="3"/>
        <v>0</v>
      </c>
      <c r="H6" s="19" t="str">
        <f t="shared" si="3"/>
        <v>神奈川県　川崎市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55.7</v>
      </c>
      <c r="P6" s="20">
        <f t="shared" si="3"/>
        <v>99.59</v>
      </c>
      <c r="Q6" s="20">
        <f t="shared" si="3"/>
        <v>84.12</v>
      </c>
      <c r="R6" s="20">
        <f t="shared" si="3"/>
        <v>2156</v>
      </c>
      <c r="S6" s="20">
        <f t="shared" si="3"/>
        <v>1535141</v>
      </c>
      <c r="T6" s="20">
        <f t="shared" si="3"/>
        <v>142.96</v>
      </c>
      <c r="U6" s="20">
        <f t="shared" si="3"/>
        <v>10738.26</v>
      </c>
      <c r="V6" s="20">
        <f t="shared" si="3"/>
        <v>1547488</v>
      </c>
      <c r="W6" s="20">
        <f t="shared" si="3"/>
        <v>107.25</v>
      </c>
      <c r="X6" s="20">
        <f t="shared" si="3"/>
        <v>14428.79</v>
      </c>
      <c r="Y6" s="21">
        <f>IF(Y7="",NA(),Y7)</f>
        <v>110.56</v>
      </c>
      <c r="Z6" s="21">
        <f t="shared" ref="Z6:AH6" si="4">IF(Z7="",NA(),Z7)</f>
        <v>106.96</v>
      </c>
      <c r="AA6" s="21">
        <f t="shared" si="4"/>
        <v>103.75</v>
      </c>
      <c r="AB6" s="21">
        <f t="shared" si="4"/>
        <v>105.02</v>
      </c>
      <c r="AC6" s="21">
        <f t="shared" si="4"/>
        <v>105.13</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63.57</v>
      </c>
      <c r="AV6" s="21">
        <f t="shared" ref="AV6:BD6" si="6">IF(AV7="",NA(),AV7)</f>
        <v>58.21</v>
      </c>
      <c r="AW6" s="21">
        <f t="shared" si="6"/>
        <v>56.82</v>
      </c>
      <c r="AX6" s="21">
        <f t="shared" si="6"/>
        <v>51.21</v>
      </c>
      <c r="AY6" s="21">
        <f t="shared" si="6"/>
        <v>50.91</v>
      </c>
      <c r="AZ6" s="21">
        <f t="shared" si="6"/>
        <v>71.39</v>
      </c>
      <c r="BA6" s="21">
        <f t="shared" si="6"/>
        <v>74.09</v>
      </c>
      <c r="BB6" s="21">
        <f t="shared" si="6"/>
        <v>71.900000000000006</v>
      </c>
      <c r="BC6" s="21">
        <f t="shared" si="6"/>
        <v>73.75</v>
      </c>
      <c r="BD6" s="21">
        <f t="shared" si="6"/>
        <v>77.47</v>
      </c>
      <c r="BE6" s="20" t="str">
        <f>IF(BE7="","",IF(BE7="-","【-】","【"&amp;SUBSTITUTE(TEXT(BE7,"#,##0.00"),"-","△")&amp;"】"))</f>
        <v>【82.75】</v>
      </c>
      <c r="BF6" s="21">
        <f>IF(BF7="",NA(),BF7)</f>
        <v>734.8</v>
      </c>
      <c r="BG6" s="21">
        <f t="shared" ref="BG6:BO6" si="7">IF(BG7="",NA(),BG7)</f>
        <v>711.41</v>
      </c>
      <c r="BH6" s="21">
        <f t="shared" si="7"/>
        <v>697.1</v>
      </c>
      <c r="BI6" s="21">
        <f t="shared" si="7"/>
        <v>673.58</v>
      </c>
      <c r="BJ6" s="21">
        <f t="shared" si="7"/>
        <v>672.57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120.41</v>
      </c>
      <c r="BR6" s="21">
        <f t="shared" ref="BR6:BZ6" si="8">IF(BR7="",NA(),BR7)</f>
        <v>112.14</v>
      </c>
      <c r="BS6" s="21">
        <f t="shared" si="8"/>
        <v>105.43</v>
      </c>
      <c r="BT6" s="21">
        <f t="shared" si="8"/>
        <v>108.03</v>
      </c>
      <c r="BU6" s="21">
        <f t="shared" si="8"/>
        <v>108.44</v>
      </c>
      <c r="BV6" s="21">
        <f t="shared" si="8"/>
        <v>105.67</v>
      </c>
      <c r="BW6" s="21">
        <f t="shared" si="8"/>
        <v>105.37</v>
      </c>
      <c r="BX6" s="21">
        <f t="shared" si="8"/>
        <v>99.93</v>
      </c>
      <c r="BY6" s="21">
        <f t="shared" si="8"/>
        <v>100.14</v>
      </c>
      <c r="BZ6" s="21">
        <f t="shared" si="8"/>
        <v>100.02</v>
      </c>
      <c r="CA6" s="20" t="str">
        <f>IF(CA7="","",IF(CA7="-","【-】","【"&amp;SUBSTITUTE(TEXT(CA7,"#,##0.00"),"-","△")&amp;"】"))</f>
        <v>【97.94】</v>
      </c>
      <c r="CB6" s="21">
        <f>IF(CB7="",NA(),CB7)</f>
        <v>118.21</v>
      </c>
      <c r="CC6" s="21">
        <f t="shared" ref="CC6:CK6" si="9">IF(CC7="",NA(),CC7)</f>
        <v>126.6</v>
      </c>
      <c r="CD6" s="21">
        <f t="shared" si="9"/>
        <v>135.63</v>
      </c>
      <c r="CE6" s="21">
        <f t="shared" si="9"/>
        <v>134.09</v>
      </c>
      <c r="CF6" s="21">
        <f t="shared" si="9"/>
        <v>133.25</v>
      </c>
      <c r="CG6" s="21">
        <f t="shared" si="9"/>
        <v>118.72</v>
      </c>
      <c r="CH6" s="21">
        <f t="shared" si="9"/>
        <v>120.5</v>
      </c>
      <c r="CI6" s="21">
        <f t="shared" si="9"/>
        <v>127.3</v>
      </c>
      <c r="CJ6" s="21">
        <f t="shared" si="9"/>
        <v>126.99</v>
      </c>
      <c r="CK6" s="21">
        <f t="shared" si="9"/>
        <v>130.54</v>
      </c>
      <c r="CL6" s="20" t="str">
        <f>IF(CL7="","",IF(CL7="-","【-】","【"&amp;SUBSTITUTE(TEXT(CL7,"#,##0.00"),"-","△")&amp;"】"))</f>
        <v>【140.98】</v>
      </c>
      <c r="CM6" s="21">
        <f>IF(CM7="",NA(),CM7)</f>
        <v>51.29</v>
      </c>
      <c r="CN6" s="21">
        <f t="shared" ref="CN6:CV6" si="10">IF(CN7="",NA(),CN7)</f>
        <v>50.41</v>
      </c>
      <c r="CO6" s="21">
        <f t="shared" si="10"/>
        <v>49.24</v>
      </c>
      <c r="CP6" s="21">
        <f t="shared" si="10"/>
        <v>46.51</v>
      </c>
      <c r="CQ6" s="21">
        <f t="shared" si="10"/>
        <v>47.72</v>
      </c>
      <c r="CR6" s="21">
        <f t="shared" si="10"/>
        <v>58.16</v>
      </c>
      <c r="CS6" s="21">
        <f t="shared" si="10"/>
        <v>58.91</v>
      </c>
      <c r="CT6" s="21">
        <f t="shared" si="10"/>
        <v>58.31</v>
      </c>
      <c r="CU6" s="21">
        <f t="shared" si="10"/>
        <v>57.8</v>
      </c>
      <c r="CV6" s="21">
        <f t="shared" si="10"/>
        <v>59.34</v>
      </c>
      <c r="CW6" s="20" t="str">
        <f>IF(CW7="","",IF(CW7="-","【-】","【"&amp;SUBSTITUTE(TEXT(CW7,"#,##0.00"),"-","△")&amp;"】"))</f>
        <v>【60.13】</v>
      </c>
      <c r="CX6" s="21">
        <f>IF(CX7="",NA(),CX7)</f>
        <v>99.03</v>
      </c>
      <c r="CY6" s="21">
        <f t="shared" ref="CY6:DG6" si="11">IF(CY7="",NA(),CY7)</f>
        <v>99.03</v>
      </c>
      <c r="CZ6" s="21">
        <f t="shared" si="11"/>
        <v>99.03</v>
      </c>
      <c r="DA6" s="21">
        <f t="shared" si="11"/>
        <v>99.03</v>
      </c>
      <c r="DB6" s="21">
        <f t="shared" si="11"/>
        <v>99.03</v>
      </c>
      <c r="DC6" s="21">
        <f t="shared" si="11"/>
        <v>99.1</v>
      </c>
      <c r="DD6" s="21">
        <f t="shared" si="11"/>
        <v>99.16</v>
      </c>
      <c r="DE6" s="21">
        <f t="shared" si="11"/>
        <v>99.21</v>
      </c>
      <c r="DF6" s="21">
        <f t="shared" si="11"/>
        <v>99.25</v>
      </c>
      <c r="DG6" s="21">
        <f t="shared" si="11"/>
        <v>99.29</v>
      </c>
      <c r="DH6" s="20" t="str">
        <f>IF(DH7="","",IF(DH7="-","【-】","【"&amp;SUBSTITUTE(TEXT(DH7,"#,##0.00"),"-","△")&amp;"】"))</f>
        <v>【96.00】</v>
      </c>
      <c r="DI6" s="21">
        <f>IF(DI7="",NA(),DI7)</f>
        <v>50.25</v>
      </c>
      <c r="DJ6" s="21">
        <f t="shared" ref="DJ6:DR6" si="12">IF(DJ7="",NA(),DJ7)</f>
        <v>51.79</v>
      </c>
      <c r="DK6" s="21">
        <f t="shared" si="12"/>
        <v>53.19</v>
      </c>
      <c r="DL6" s="21">
        <f t="shared" si="12"/>
        <v>54.13</v>
      </c>
      <c r="DM6" s="21">
        <f t="shared" si="12"/>
        <v>55.23</v>
      </c>
      <c r="DN6" s="21">
        <f t="shared" si="12"/>
        <v>49.35</v>
      </c>
      <c r="DO6" s="21">
        <f t="shared" si="12"/>
        <v>50.38</v>
      </c>
      <c r="DP6" s="21">
        <f t="shared" si="12"/>
        <v>51.54</v>
      </c>
      <c r="DQ6" s="21">
        <f t="shared" si="12"/>
        <v>52.5</v>
      </c>
      <c r="DR6" s="21">
        <f t="shared" si="12"/>
        <v>53.36</v>
      </c>
      <c r="DS6" s="20" t="str">
        <f>IF(DS7="","",IF(DS7="-","【-】","【"&amp;SUBSTITUTE(TEXT(DS7,"#,##0.00"),"-","△")&amp;"】"))</f>
        <v>【42.20】</v>
      </c>
      <c r="DT6" s="21">
        <f>IF(DT7="",NA(),DT7)</f>
        <v>7.98</v>
      </c>
      <c r="DU6" s="21">
        <f t="shared" ref="DU6:EC6" si="13">IF(DU7="",NA(),DU7)</f>
        <v>8.81</v>
      </c>
      <c r="DV6" s="21">
        <f t="shared" si="13"/>
        <v>9.99</v>
      </c>
      <c r="DW6" s="21">
        <f t="shared" si="13"/>
        <v>10.68</v>
      </c>
      <c r="DX6" s="21">
        <f t="shared" si="13"/>
        <v>12.51</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0.24</v>
      </c>
      <c r="EF6" s="21">
        <f t="shared" ref="EF6:EN6" si="14">IF(EF7="",NA(),EF7)</f>
        <v>0.2</v>
      </c>
      <c r="EG6" s="21">
        <f t="shared" si="14"/>
        <v>0.19</v>
      </c>
      <c r="EH6" s="21">
        <f t="shared" si="14"/>
        <v>0.2</v>
      </c>
      <c r="EI6" s="21">
        <f t="shared" si="14"/>
        <v>0.17</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141305</v>
      </c>
      <c r="D7" s="23">
        <v>46</v>
      </c>
      <c r="E7" s="23">
        <v>17</v>
      </c>
      <c r="F7" s="23">
        <v>1</v>
      </c>
      <c r="G7" s="23">
        <v>0</v>
      </c>
      <c r="H7" s="23" t="s">
        <v>96</v>
      </c>
      <c r="I7" s="23" t="s">
        <v>97</v>
      </c>
      <c r="J7" s="23" t="s">
        <v>98</v>
      </c>
      <c r="K7" s="23" t="s">
        <v>99</v>
      </c>
      <c r="L7" s="23" t="s">
        <v>100</v>
      </c>
      <c r="M7" s="23" t="s">
        <v>101</v>
      </c>
      <c r="N7" s="24" t="s">
        <v>102</v>
      </c>
      <c r="O7" s="24">
        <v>55.7</v>
      </c>
      <c r="P7" s="24">
        <v>99.59</v>
      </c>
      <c r="Q7" s="24">
        <v>84.12</v>
      </c>
      <c r="R7" s="24">
        <v>2156</v>
      </c>
      <c r="S7" s="24">
        <v>1535141</v>
      </c>
      <c r="T7" s="24">
        <v>142.96</v>
      </c>
      <c r="U7" s="24">
        <v>10738.26</v>
      </c>
      <c r="V7" s="24">
        <v>1547488</v>
      </c>
      <c r="W7" s="24">
        <v>107.25</v>
      </c>
      <c r="X7" s="24">
        <v>14428.79</v>
      </c>
      <c r="Y7" s="24">
        <v>110.56</v>
      </c>
      <c r="Z7" s="24">
        <v>106.96</v>
      </c>
      <c r="AA7" s="24">
        <v>103.75</v>
      </c>
      <c r="AB7" s="24">
        <v>105.02</v>
      </c>
      <c r="AC7" s="24">
        <v>105.13</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63.57</v>
      </c>
      <c r="AV7" s="24">
        <v>58.21</v>
      </c>
      <c r="AW7" s="24">
        <v>56.82</v>
      </c>
      <c r="AX7" s="24">
        <v>51.21</v>
      </c>
      <c r="AY7" s="24">
        <v>50.91</v>
      </c>
      <c r="AZ7" s="24">
        <v>71.39</v>
      </c>
      <c r="BA7" s="24">
        <v>74.09</v>
      </c>
      <c r="BB7" s="24">
        <v>71.900000000000006</v>
      </c>
      <c r="BC7" s="24">
        <v>73.75</v>
      </c>
      <c r="BD7" s="24">
        <v>77.47</v>
      </c>
      <c r="BE7" s="24">
        <v>82.75</v>
      </c>
      <c r="BF7" s="24">
        <v>734.8</v>
      </c>
      <c r="BG7" s="24">
        <v>711.41</v>
      </c>
      <c r="BH7" s="24">
        <v>697.1</v>
      </c>
      <c r="BI7" s="24">
        <v>673.58</v>
      </c>
      <c r="BJ7" s="24">
        <v>672.57</v>
      </c>
      <c r="BK7" s="24">
        <v>551.04</v>
      </c>
      <c r="BL7" s="24">
        <v>523.58000000000004</v>
      </c>
      <c r="BM7" s="24">
        <v>508.99</v>
      </c>
      <c r="BN7" s="24">
        <v>497.17</v>
      </c>
      <c r="BO7" s="24">
        <v>479.62</v>
      </c>
      <c r="BP7" s="24">
        <v>602.55999999999995</v>
      </c>
      <c r="BQ7" s="24">
        <v>120.41</v>
      </c>
      <c r="BR7" s="24">
        <v>112.14</v>
      </c>
      <c r="BS7" s="24">
        <v>105.43</v>
      </c>
      <c r="BT7" s="24">
        <v>108.03</v>
      </c>
      <c r="BU7" s="24">
        <v>108.44</v>
      </c>
      <c r="BV7" s="24">
        <v>105.67</v>
      </c>
      <c r="BW7" s="24">
        <v>105.37</v>
      </c>
      <c r="BX7" s="24">
        <v>99.93</v>
      </c>
      <c r="BY7" s="24">
        <v>100.14</v>
      </c>
      <c r="BZ7" s="24">
        <v>100.02</v>
      </c>
      <c r="CA7" s="24">
        <v>97.94</v>
      </c>
      <c r="CB7" s="24">
        <v>118.21</v>
      </c>
      <c r="CC7" s="24">
        <v>126.6</v>
      </c>
      <c r="CD7" s="24">
        <v>135.63</v>
      </c>
      <c r="CE7" s="24">
        <v>134.09</v>
      </c>
      <c r="CF7" s="24">
        <v>133.25</v>
      </c>
      <c r="CG7" s="24">
        <v>118.72</v>
      </c>
      <c r="CH7" s="24">
        <v>120.5</v>
      </c>
      <c r="CI7" s="24">
        <v>127.3</v>
      </c>
      <c r="CJ7" s="24">
        <v>126.99</v>
      </c>
      <c r="CK7" s="24">
        <v>130.54</v>
      </c>
      <c r="CL7" s="24">
        <v>140.97999999999999</v>
      </c>
      <c r="CM7" s="24">
        <v>51.29</v>
      </c>
      <c r="CN7" s="24">
        <v>50.41</v>
      </c>
      <c r="CO7" s="24">
        <v>49.24</v>
      </c>
      <c r="CP7" s="24">
        <v>46.51</v>
      </c>
      <c r="CQ7" s="24">
        <v>47.72</v>
      </c>
      <c r="CR7" s="24">
        <v>58.16</v>
      </c>
      <c r="CS7" s="24">
        <v>58.91</v>
      </c>
      <c r="CT7" s="24">
        <v>58.31</v>
      </c>
      <c r="CU7" s="24">
        <v>57.8</v>
      </c>
      <c r="CV7" s="24">
        <v>59.34</v>
      </c>
      <c r="CW7" s="24">
        <v>60.13</v>
      </c>
      <c r="CX7" s="24">
        <v>99.03</v>
      </c>
      <c r="CY7" s="24">
        <v>99.03</v>
      </c>
      <c r="CZ7" s="24">
        <v>99.03</v>
      </c>
      <c r="DA7" s="24">
        <v>99.03</v>
      </c>
      <c r="DB7" s="24">
        <v>99.03</v>
      </c>
      <c r="DC7" s="24">
        <v>99.1</v>
      </c>
      <c r="DD7" s="24">
        <v>99.16</v>
      </c>
      <c r="DE7" s="24">
        <v>99.21</v>
      </c>
      <c r="DF7" s="24">
        <v>99.25</v>
      </c>
      <c r="DG7" s="24">
        <v>99.29</v>
      </c>
      <c r="DH7" s="24">
        <v>96</v>
      </c>
      <c r="DI7" s="24">
        <v>50.25</v>
      </c>
      <c r="DJ7" s="24">
        <v>51.79</v>
      </c>
      <c r="DK7" s="24">
        <v>53.19</v>
      </c>
      <c r="DL7" s="24">
        <v>54.13</v>
      </c>
      <c r="DM7" s="24">
        <v>55.23</v>
      </c>
      <c r="DN7" s="24">
        <v>49.35</v>
      </c>
      <c r="DO7" s="24">
        <v>50.38</v>
      </c>
      <c r="DP7" s="24">
        <v>51.54</v>
      </c>
      <c r="DQ7" s="24">
        <v>52.5</v>
      </c>
      <c r="DR7" s="24">
        <v>53.36</v>
      </c>
      <c r="DS7" s="24">
        <v>42.2</v>
      </c>
      <c r="DT7" s="24">
        <v>7.98</v>
      </c>
      <c r="DU7" s="24">
        <v>8.81</v>
      </c>
      <c r="DV7" s="24">
        <v>9.99</v>
      </c>
      <c r="DW7" s="24">
        <v>10.68</v>
      </c>
      <c r="DX7" s="24">
        <v>12.51</v>
      </c>
      <c r="DY7" s="24">
        <v>12.06</v>
      </c>
      <c r="DZ7" s="24">
        <v>13.41</v>
      </c>
      <c r="EA7" s="24">
        <v>15.06</v>
      </c>
      <c r="EB7" s="24">
        <v>16.87</v>
      </c>
      <c r="EC7" s="24">
        <v>18.739999999999998</v>
      </c>
      <c r="ED7" s="24">
        <v>9.4600000000000009</v>
      </c>
      <c r="EE7" s="24">
        <v>0.24</v>
      </c>
      <c r="EF7" s="24">
        <v>0.2</v>
      </c>
      <c r="EG7" s="24">
        <v>0.19</v>
      </c>
      <c r="EH7" s="24">
        <v>0.2</v>
      </c>
      <c r="EI7" s="24">
        <v>0.17</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6E89F28-FE88-46E7-89D3-44CEBFC06AB7}"/>
</file>

<file path=customXml/itemProps2.xml><?xml version="1.0" encoding="utf-8"?>
<ds:datastoreItem xmlns:ds="http://schemas.openxmlformats.org/officeDocument/2006/customXml" ds:itemID="{4E69450A-1280-46B5-BBB7-02D79D12EAE3}"/>
</file>

<file path=customXml/itemProps3.xml><?xml version="1.0" encoding="utf-8"?>
<ds:datastoreItem xmlns:ds="http://schemas.openxmlformats.org/officeDocument/2006/customXml" ds:itemID="{BBADE1A5-9150-45E9-AE8F-78724C708D7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2025-12-23T05:59:38Z</dcterms:created>
  <dcterms:modified xsi:type="dcterms:W3CDTF">2026-02-02T04:21:26Z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