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3" documentId="13_ncr:1_{7E9E12FB-9B6F-4BAC-85C6-043EFDA86723}" xr6:coauthVersionLast="47" xr6:coauthVersionMax="47" xr10:uidLastSave="{C555C461-11FF-4062-9B39-03D21BD0E7FE}"/>
  <workbookProtection workbookAlgorithmName="SHA-512" workbookHashValue="ngh2syxIDSe08TZgkEhiO5QFX1GCrCCdufaxsCbjla2nbp6Z5dSLwAHcStKLhjLVUDYkB4j+Uw8z/DmtKDxczw==" workbookSaltValue="voM4Yd7BZCRNlQ+AyrWplw=="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 i="5" l="1"/>
  <c r="DS11" i="5"/>
  <c r="DI11" i="5"/>
  <c r="DE11" i="5"/>
  <c r="CU11" i="5"/>
  <c r="CA11" i="5"/>
  <c r="CL10" i="5"/>
  <c r="CJ10" i="5"/>
  <c r="CA10" i="5"/>
  <c r="BP10" i="5"/>
  <c r="F10" i="5"/>
  <c r="BF10" i="5" s="1"/>
  <c r="E10" i="5"/>
  <c r="CW10" i="5" s="1"/>
  <c r="D10" i="5"/>
  <c r="EC10" i="5" s="1"/>
  <c r="C10" i="5"/>
  <c r="CU10" i="5" s="1"/>
  <c r="B10" i="5"/>
  <c r="BB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JN80" i="4" s="1"/>
  <c r="DQ6" i="5"/>
  <c r="DP6" i="5"/>
  <c r="DQ11" i="5" s="1"/>
  <c r="DO6" i="5"/>
  <c r="GK80" i="4" s="1"/>
  <c r="DN6" i="5"/>
  <c r="HK90" i="4" s="1"/>
  <c r="DM6" i="5"/>
  <c r="DL6" i="5"/>
  <c r="DH12" i="5" s="1"/>
  <c r="DK6" i="5"/>
  <c r="DG12" i="5" s="1"/>
  <c r="DJ6" i="5"/>
  <c r="DF12" i="5" s="1"/>
  <c r="DI6" i="5"/>
  <c r="DH6" i="5"/>
  <c r="DG6" i="5"/>
  <c r="DH11" i="5" s="1"/>
  <c r="DF6" i="5"/>
  <c r="DG11" i="5" s="1"/>
  <c r="DE6" i="5"/>
  <c r="DF11" i="5" s="1"/>
  <c r="DD6" i="5"/>
  <c r="DC6" i="5"/>
  <c r="DB6" i="5"/>
  <c r="CX12" i="5" s="1"/>
  <c r="DA6" i="5"/>
  <c r="CZ6" i="5"/>
  <c r="CV12" i="5" s="1"/>
  <c r="CY6" i="5"/>
  <c r="CU12" i="5" s="1"/>
  <c r="CX6" i="5"/>
  <c r="CT12" i="5" s="1"/>
  <c r="CW6" i="5"/>
  <c r="CX11" i="5" s="1"/>
  <c r="CV6" i="5"/>
  <c r="CU6" i="5"/>
  <c r="CV11" i="5" s="1"/>
  <c r="CT6" i="5"/>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BY6" i="5"/>
  <c r="BZ11" i="5" s="1"/>
  <c r="BX6" i="5"/>
  <c r="BW6" i="5"/>
  <c r="BX11" i="5" s="1"/>
  <c r="BV6" i="5"/>
  <c r="DG90" i="4" s="1"/>
  <c r="BU6" i="5"/>
  <c r="BQ12" i="5" s="1"/>
  <c r="BT6" i="5"/>
  <c r="BP12" i="5" s="1"/>
  <c r="BS6" i="5"/>
  <c r="BO12" i="5" s="1"/>
  <c r="BR6" i="5"/>
  <c r="AR56" i="4" s="1"/>
  <c r="BQ6" i="5"/>
  <c r="BM12" i="5" s="1"/>
  <c r="BP6" i="5"/>
  <c r="BQ11" i="5" s="1"/>
  <c r="BO6" i="5"/>
  <c r="BP11" i="5" s="1"/>
  <c r="BN6" i="5"/>
  <c r="BL55" i="4" s="1"/>
  <c r="BM6" i="5"/>
  <c r="BN11" i="5" s="1"/>
  <c r="BL6" i="5"/>
  <c r="BM11" i="5" s="1"/>
  <c r="BK6" i="5"/>
  <c r="CF90" i="4" s="1"/>
  <c r="BJ6" i="5"/>
  <c r="BF12" i="5" s="1"/>
  <c r="BI6" i="5"/>
  <c r="BH6" i="5"/>
  <c r="BD12" i="5" s="1"/>
  <c r="BG6" i="5"/>
  <c r="BC12" i="5" s="1"/>
  <c r="BF6" i="5"/>
  <c r="BB12" i="5" s="1"/>
  <c r="BE6" i="5"/>
  <c r="BF11" i="5" s="1"/>
  <c r="BD6" i="5"/>
  <c r="BC6" i="5"/>
  <c r="BD11" i="5" s="1"/>
  <c r="BB6" i="5"/>
  <c r="OZ32" i="4" s="1"/>
  <c r="BA6" i="5"/>
  <c r="BB11" i="5" s="1"/>
  <c r="AZ6" i="5"/>
  <c r="BE90" i="4" s="1"/>
  <c r="AY6" i="5"/>
  <c r="AU12" i="5" s="1"/>
  <c r="AX6" i="5"/>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KO81" i="4"/>
  <c r="JN81" i="4"/>
  <c r="IM81" i="4"/>
  <c r="GK81" i="4"/>
  <c r="DB81" i="4"/>
  <c r="CA81" i="4"/>
  <c r="AZ81" i="4"/>
  <c r="RA80" i="4"/>
  <c r="OY80" i="4"/>
  <c r="NX80" i="4"/>
  <c r="MW80" i="4"/>
  <c r="EC80" i="4"/>
  <c r="DB80" i="4"/>
  <c r="CA80" i="4"/>
  <c r="AZ80" i="4"/>
  <c r="Y80" i="4"/>
  <c r="PZ79" i="4"/>
  <c r="NX79" i="4"/>
  <c r="KO79" i="4"/>
  <c r="JN79" i="4"/>
  <c r="IM79" i="4"/>
  <c r="GK79" i="4"/>
  <c r="MN56" i="4"/>
  <c r="LT56" i="4"/>
  <c r="KF56" i="4"/>
  <c r="JL56" i="4"/>
  <c r="HT56" i="4"/>
  <c r="GZ56" i="4"/>
  <c r="GF56" i="4"/>
  <c r="ER56" i="4"/>
  <c r="PT55" i="4"/>
  <c r="OZ55" i="4"/>
  <c r="HT55" i="4"/>
  <c r="GZ55" i="4"/>
  <c r="GF55" i="4"/>
  <c r="ER55" i="4"/>
  <c r="CZ55" i="4"/>
  <c r="CF55" i="4"/>
  <c r="AR55" i="4"/>
  <c r="X55" i="4"/>
  <c r="RH54" i="4"/>
  <c r="HT54" i="4"/>
  <c r="GZ54" i="4"/>
  <c r="ER54" i="4"/>
  <c r="CZ54" i="4"/>
  <c r="CF54" i="4"/>
  <c r="AR54" i="4"/>
  <c r="X54" i="4"/>
  <c r="RH33" i="4"/>
  <c r="MN33" i="4"/>
  <c r="LT33" i="4"/>
  <c r="KZ33" i="4"/>
  <c r="KF33" i="4"/>
  <c r="JL33" i="4"/>
  <c r="CF33" i="4"/>
  <c r="BL33" i="4"/>
  <c r="AR33" i="4"/>
  <c r="RH32" i="4"/>
  <c r="LT32" i="4"/>
  <c r="HT32" i="4"/>
  <c r="GZ32" i="4"/>
  <c r="ER32" i="4"/>
  <c r="RH31" i="4"/>
  <c r="QN31" i="4"/>
  <c r="OZ31" i="4"/>
  <c r="OF31" i="4"/>
  <c r="CZ31" i="4"/>
  <c r="CF31" i="4"/>
  <c r="X31" i="4"/>
  <c r="LZ10" i="4"/>
  <c r="IT10" i="4"/>
  <c r="FN10" i="4"/>
  <c r="CH10" i="4"/>
  <c r="B10" i="4"/>
  <c r="PF8" i="4"/>
  <c r="LZ8" i="4"/>
  <c r="IT8" i="4"/>
  <c r="FN8" i="4"/>
  <c r="CH8" i="4"/>
  <c r="B8" i="4"/>
  <c r="B5" i="4"/>
  <c r="BZ10" i="5" l="1"/>
  <c r="CX10" i="5"/>
  <c r="X32" i="4"/>
  <c r="CZ32" i="4"/>
  <c r="DH10" i="5"/>
  <c r="PT31" i="4"/>
  <c r="ER33" i="4"/>
  <c r="OY79" i="4"/>
  <c r="DP11" i="5"/>
  <c r="AR31" i="4"/>
  <c r="CF32" i="4"/>
  <c r="GZ33" i="4"/>
  <c r="GF54" i="4"/>
  <c r="CT10" i="5"/>
  <c r="HT33" i="4"/>
  <c r="OF56" i="4"/>
  <c r="ER31" i="4"/>
  <c r="KF54" i="4"/>
  <c r="KF55" i="4"/>
  <c r="OZ56" i="4"/>
  <c r="DR10" i="5"/>
  <c r="X10" i="5"/>
  <c r="DS10" i="5"/>
  <c r="BN12" i="5"/>
  <c r="AH10" i="5"/>
  <c r="EB10" i="5"/>
  <c r="AI10" i="5"/>
  <c r="ED10" i="5"/>
  <c r="AR10" i="5"/>
  <c r="AT10" i="5"/>
  <c r="BC11" i="5"/>
  <c r="GF33" i="4"/>
  <c r="GF31" i="4"/>
  <c r="KZ54" i="4"/>
  <c r="KZ55" i="4"/>
  <c r="PT56" i="4"/>
  <c r="GZ31" i="4"/>
  <c r="KF32" i="4"/>
  <c r="LT54" i="4"/>
  <c r="RH56" i="4"/>
  <c r="MW81" i="4"/>
  <c r="HT31" i="4"/>
  <c r="KZ32" i="4"/>
  <c r="OF54" i="4"/>
  <c r="Y79" i="4"/>
  <c r="NX81" i="4"/>
  <c r="KF31" i="4"/>
  <c r="OF33" i="4"/>
  <c r="OZ54" i="4"/>
  <c r="AZ79" i="4"/>
  <c r="HL80" i="4"/>
  <c r="PZ81" i="4"/>
  <c r="KZ31" i="4"/>
  <c r="OZ33" i="4"/>
  <c r="PT54" i="4"/>
  <c r="BL56" i="4"/>
  <c r="DB79" i="4"/>
  <c r="RA81" i="4"/>
  <c r="LT31" i="4"/>
  <c r="PT32" i="4"/>
  <c r="PT33" i="4"/>
  <c r="QN54" i="4"/>
  <c r="CF56" i="4"/>
  <c r="EC79" i="4"/>
  <c r="KO80" i="4"/>
  <c r="EC12" i="5"/>
  <c r="OY81" i="4"/>
  <c r="AG12" i="5"/>
  <c r="FL33" i="4"/>
  <c r="BY12" i="5"/>
  <c r="FL56" i="4"/>
  <c r="DR11" i="5"/>
  <c r="IM80" i="4"/>
  <c r="BE12" i="5"/>
  <c r="QN33" i="4"/>
  <c r="CW12" i="5"/>
  <c r="QN56" i="4"/>
  <c r="DE12" i="5"/>
  <c r="Y81" i="4"/>
  <c r="DI12" i="5"/>
  <c r="EC81" i="4"/>
  <c r="OF32" i="4"/>
  <c r="X33" i="4"/>
  <c r="CZ33" i="4"/>
  <c r="LT55" i="4"/>
  <c r="RH55" i="4"/>
  <c r="KZ56" i="4"/>
  <c r="HL81" i="4"/>
  <c r="OF55" i="4"/>
  <c r="X56" i="4"/>
  <c r="CZ56" i="4"/>
  <c r="AR32" i="4"/>
  <c r="GF32" i="4"/>
  <c r="PZ80" i="4"/>
  <c r="FL32" i="4"/>
  <c r="AG11" i="5"/>
  <c r="QN32" i="4"/>
  <c r="BE11" i="5"/>
  <c r="FL55" i="4"/>
  <c r="BY11" i="5"/>
  <c r="QN55" i="4"/>
  <c r="CW11" i="5"/>
  <c r="DE10" i="5"/>
  <c r="BM10" i="5"/>
  <c r="U10" i="5"/>
  <c r="EA10" i="5"/>
  <c r="CI10" i="5"/>
  <c r="AQ10" i="5"/>
  <c r="MW79" i="4"/>
  <c r="JL54" i="4"/>
  <c r="JL31" i="4"/>
  <c r="DP10" i="5"/>
  <c r="BX10" i="5"/>
  <c r="AF10" i="5"/>
  <c r="DI10" i="5"/>
  <c r="BQ10" i="5"/>
  <c r="Y10" i="5"/>
  <c r="EE10" i="5"/>
  <c r="CM10" i="5"/>
  <c r="AU10" i="5"/>
  <c r="RA79" i="4"/>
  <c r="MN54" i="4"/>
  <c r="MN31" i="4"/>
  <c r="DT10" i="5"/>
  <c r="CB10" i="5"/>
  <c r="AJ10" i="5"/>
  <c r="W11" i="5"/>
  <c r="AQ11" i="5"/>
  <c r="AU11" i="5"/>
  <c r="BO11" i="5"/>
  <c r="CI11" i="5"/>
  <c r="CM11" i="5"/>
  <c r="V10" i="5"/>
  <c r="BD10" i="5"/>
  <c r="BN10" i="5"/>
  <c r="CV10" i="5"/>
  <c r="DF10" i="5"/>
  <c r="BL31" i="4"/>
  <c r="FL31" i="4"/>
  <c r="BL54" i="4"/>
  <c r="FL54" i="4"/>
  <c r="CA79" i="4"/>
  <c r="HL79" i="4"/>
  <c r="W10" i="5"/>
  <c r="AG10" i="5"/>
  <c r="BE10" i="5"/>
  <c r="BO10" i="5"/>
  <c r="BY10" i="5"/>
  <c r="DG10" i="5"/>
  <c r="DQ10" i="5"/>
  <c r="AS10" i="5"/>
  <c r="BC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<sst xmlns="http://schemas.openxmlformats.org/spreadsheetml/2006/main" count="262" uniqueCount="106">
  <si>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</si>
  <si>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</si>
  <si>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</si>
  <si>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</si>
  <si>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</si>
  <si>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</si>
  <si>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</si>
  <si>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</si>
  <si>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</si>
  <si>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</si>
  <si>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</si>
  <si>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</si>
  <si>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</si>
  <si>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</si>
  <si>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</si>
  <si>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</si>
  <si>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</si>
  <si>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</si>
  <si>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</si>
  <si>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</si>
  <si>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</si>
  <si>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</si>
  <si>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</si>
  <si>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</si>
  <si>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</si>
  <si>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</si>
  <si>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</si>
  <si>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</si>
  <si>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</si>
  <si>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</si>
  <si>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</si>
  <si>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</si>
  <si>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</si>
  <si>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</si>
  <si>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</si>
  <si>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</si>
  <si>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</si>
  <si>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</si>
  <si>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</si>
  <si>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</si>
  <si>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</si>
  <si>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</si>
  <si>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</si>
  <si>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</si>
  <si>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</si>
  <si>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</si>
  <si>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</si>
  <si>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</si>
  <si>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</si>
  <si>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</si>
  <si>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</si>
  <si>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</si>
  <si>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</si>
  <si>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</si>
  <si>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</si>
  <si>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</si>
  <si>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</si>
  <si>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</si>
  <si>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</si>
  <si>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</si>
  <si>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</si>
  <si>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</si>
  <si>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</si>
  <si>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</si>
  <si>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</si>
  <si>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</si>
  <si>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</si>
  <si>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</si>
  <si>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</si>
  <si>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</si>
  <si>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</si>
  <si>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</si>
  <si>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</si>
  <si>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</si>
  <si>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</si>
  <si>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</si>
  <si>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</si>
  <si>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</si>
  <si>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</si>
  <si>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</si>
  <si>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</si>
  <si>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</si>
  <si>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</si>
  <si>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</si>
  <si>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</si>
  <si>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</si>
  <si>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</si>
  <si>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141305</t>
  </si>
  <si>
    <t>46</t>
  </si>
  <si>
    <t>02</t>
  </si>
  <si>
    <t>0</t>
  </si>
  <si>
    <t>000</t>
  </si>
  <si>
    <t>神奈川県　川崎市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</si>
  <si>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</si>
  <si>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</si>
  <si>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</si>
  <si>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</si>
  <si>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</si>
  <si>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</si>
  <si>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</si>
  <si>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</si>
  <si>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</si>
  <si>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</si>
  <si>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①有形固定資産減価償却率は上昇傾向にあり、②管路経年化率はほぼ横ばいの傾向で推移していますが類似団体平均を上回っているにもかかわらず、③管路更新率は低い水準で推移していることから、老朽化が進行している状況であり、今後は施設・管路の更新が喫緊の課題となっています。</t>
    <phoneticPr fontId="5"/>
  </si>
  <si>
    <t>○今年度の指標では、経営の健全性・効率性は確保できていると考えられますが、主要施設の老朽化が進んでいるとともに、今後の水需要は減少が見込まれていることから、将来にわたり健全な事業運営を実施していくため、令和７年４月から新料金制度（減量負担金制度は令和７年１月から）を導入しています。</t>
    <rPh sb="101" eb="103">
      <t>レイワ</t>
    </rPh>
    <rPh sb="115" eb="120">
      <t>ゲンリョウフタンキン</t>
    </rPh>
    <rPh sb="120" eb="122">
      <t>セイド</t>
    </rPh>
    <rPh sb="123" eb="125">
      <t>レイワ</t>
    </rPh>
    <rPh sb="126" eb="127">
      <t>ネン</t>
    </rPh>
    <rPh sb="128" eb="129">
      <t>ガツ</t>
    </rPh>
    <phoneticPr fontId="5"/>
  </si>
  <si>
    <t>○①経常収支比率は、類似団体平均を下回っているものの、100％を上回っており、②累積欠損金は計上されていないため、経営の健全性は維持しています。また、③流動比率は、類似団体平均を上回っており、短期的な資金繰りには問題ないものと考えます。しかし、今後、老朽化対策等により更なる更新需要の増加が見込まれることから、長期的な経営状況を考慮し、④企業債残高対給水収益比率が増加しすぎないよう留意しながら、更新を計画的に進める必要があります。
○⑥給水原価については、類似団体平均よりも高水準で推移していることから、費用の抑制の検討が必要といえます。⑤料金回収率は、類似団体平均を下回っているものの、100％以上を維持していることから、給水に係る費用を給水収益で賄えています。
○⑦施設利用率及び⑧契約率は、再構築計画に基づき、給水能力を縮小したことから、類似団体平均と比較して高水準で推移しており、施設が効率的かつ適正な規模で運用されています。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</si>
</sst>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59.72</c:v>
                </c:pt>
                <c:pt idx="1">
                  <c:v>61.63</c:v>
                </c:pt>
                <c:pt idx="2">
                  <c:v>62.83</c:v>
                </c:pt>
                <c:pt idx="3">
                  <c:v>62.86</c:v>
                </c:pt>
                <c:pt idx="4">
                  <c:v>63.56</c:v>
                </c:pt>
              </c:numCache>
            </c:numRef>
          </c:val>
          <c:extLst>
            <c:ext xmlns:c16="http://schemas.microsoft.com/office/drawing/2014/chart" uri="{C3380CC4-5D6E-409C-BE32-E72D297353CC}">
              <c16:uniqueId val="{00000000-16FF-4A17-B582-3FAAE06373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16FF-4A17-B582-3FAAE06373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8A-4E9A-902E-51ABAB97D2A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0C8A-4E9A-902E-51ABAB97D2A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108.69</c:v>
                </c:pt>
                <c:pt idx="1">
                  <c:v>110.73</c:v>
                </c:pt>
                <c:pt idx="2">
                  <c:v>108.99</c:v>
                </c:pt>
                <c:pt idx="3">
                  <c:v>107.45</c:v>
                </c:pt>
                <c:pt idx="4">
                  <c:v>105.36</c:v>
                </c:pt>
              </c:numCache>
            </c:numRef>
          </c:val>
          <c:extLst>
            <c:ext xmlns:c16="http://schemas.microsoft.com/office/drawing/2014/chart" uri="{C3380CC4-5D6E-409C-BE32-E72D297353CC}">
              <c16:uniqueId val="{00000000-DC5B-413C-830B-A4BAF202B8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DC5B-413C-830B-A4BAF202B8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87.7</c:v>
                </c:pt>
                <c:pt idx="1">
                  <c:v>87.71</c:v>
                </c:pt>
                <c:pt idx="2">
                  <c:v>87.74</c:v>
                </c:pt>
                <c:pt idx="3">
                  <c:v>86.86</c:v>
                </c:pt>
                <c:pt idx="4">
                  <c:v>86.86</c:v>
                </c:pt>
              </c:numCache>
            </c:numRef>
          </c:val>
          <c:extLst>
            <c:ext xmlns:c16="http://schemas.microsoft.com/office/drawing/2014/chart" uri="{C3380CC4-5D6E-409C-BE32-E72D297353CC}">
              <c16:uniqueId val="{00000000-4C48-4478-BFF0-63982F8177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4C48-4478-BFF0-63982F8177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0.46</c:v>
                </c:pt>
                <c:pt idx="1">
                  <c:v>0</c:v>
                </c:pt>
                <c:pt idx="2">
                  <c:v>0</c:v>
                </c:pt>
                <c:pt idx="3">
                  <c:v>1.81</c:v>
                </c:pt>
                <c:pt idx="4">
                  <c:v>0</c:v>
                </c:pt>
              </c:numCache>
            </c:numRef>
          </c:val>
          <c:extLst>
            <c:ext xmlns:c16="http://schemas.microsoft.com/office/drawing/2014/chart" uri="{C3380CC4-5D6E-409C-BE32-E72D297353CC}">
              <c16:uniqueId val="{00000000-5CEA-43CD-B8C3-D6B0A359D3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5CEA-43CD-B8C3-D6B0A359D3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567.78</c:v>
                </c:pt>
                <c:pt idx="1">
                  <c:v>650.49</c:v>
                </c:pt>
                <c:pt idx="2">
                  <c:v>647.76</c:v>
                </c:pt>
                <c:pt idx="3">
                  <c:v>572.6</c:v>
                </c:pt>
                <c:pt idx="4">
                  <c:v>727.4</c:v>
                </c:pt>
              </c:numCache>
            </c:numRef>
          </c:val>
          <c:extLst>
            <c:ext xmlns:c16="http://schemas.microsoft.com/office/drawing/2014/chart" uri="{C3380CC4-5D6E-409C-BE32-E72D297353CC}">
              <c16:uniqueId val="{00000000-5729-49F6-B9D4-CAD6EBEA74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5729-49F6-B9D4-CAD6EBEA74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108.9</c:v>
                </c:pt>
                <c:pt idx="1">
                  <c:v>99.82</c:v>
                </c:pt>
                <c:pt idx="2">
                  <c:v>92.81</c:v>
                </c:pt>
                <c:pt idx="3">
                  <c:v>95.16</c:v>
                </c:pt>
                <c:pt idx="4">
                  <c:v>109.99</c:v>
                </c:pt>
              </c:numCache>
            </c:numRef>
          </c:val>
          <c:extLst>
            <c:ext xmlns:c16="http://schemas.microsoft.com/office/drawing/2014/chart" uri="{C3380CC4-5D6E-409C-BE32-E72D297353CC}">
              <c16:uniqueId val="{00000000-3046-4FB3-B544-F474F1CD37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3046-4FB3-B544-F474F1CD37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107.78</c:v>
                </c:pt>
                <c:pt idx="1">
                  <c:v>110</c:v>
                </c:pt>
                <c:pt idx="2">
                  <c:v>107.97</c:v>
                </c:pt>
                <c:pt idx="3">
                  <c:v>106.73</c:v>
                </c:pt>
                <c:pt idx="4">
                  <c:v>104.48</c:v>
                </c:pt>
              </c:numCache>
            </c:numRef>
          </c:val>
          <c:extLst>
            <c:ext xmlns:c16="http://schemas.microsoft.com/office/drawing/2014/chart" uri="{C3380CC4-5D6E-409C-BE32-E72D297353CC}">
              <c16:uniqueId val="{00000000-ABD5-4CB9-9818-8AB8B16DF2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ABD5-4CB9-9818-8AB8B16DF2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33.799999999999997</c:v>
                </c:pt>
                <c:pt idx="1">
                  <c:v>33.06</c:v>
                </c:pt>
                <c:pt idx="2">
                  <c:v>33.6</c:v>
                </c:pt>
                <c:pt idx="3">
                  <c:v>33.840000000000003</c:v>
                </c:pt>
                <c:pt idx="4">
                  <c:v>34.44</c:v>
                </c:pt>
              </c:numCache>
            </c:numRef>
          </c:val>
          <c:extLst>
            <c:ext xmlns:c16="http://schemas.microsoft.com/office/drawing/2014/chart" uri="{C3380CC4-5D6E-409C-BE32-E72D297353CC}">
              <c16:uniqueId val="{00000000-8A1D-48BF-ABAA-447F795AF8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8A1D-48BF-ABAA-447F795AF8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74.47</c:v>
                </c:pt>
                <c:pt idx="1">
                  <c:v>76.680000000000007</c:v>
                </c:pt>
                <c:pt idx="2">
                  <c:v>74.55</c:v>
                </c:pt>
                <c:pt idx="3">
                  <c:v>68.52</c:v>
                </c:pt>
                <c:pt idx="4">
                  <c:v>63.3</c:v>
                </c:pt>
              </c:numCache>
            </c:numRef>
          </c:val>
          <c:extLst>
            <c:ext xmlns:c16="http://schemas.microsoft.com/office/drawing/2014/chart" uri="{C3380CC4-5D6E-409C-BE32-E72D297353CC}">
              <c16:uniqueId val="{00000000-BA9B-4200-B5FF-704971DFED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BA9B-4200-B5FF-704971DFED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99.13</c:v>
                </c:pt>
                <c:pt idx="1">
                  <c:v>99.13</c:v>
                </c:pt>
                <c:pt idx="2">
                  <c:v>99.08</c:v>
                </c:pt>
                <c:pt idx="3">
                  <c:v>99.08</c:v>
                </c:pt>
                <c:pt idx="4">
                  <c:v>99.08</c:v>
                </c:pt>
              </c:numCache>
            </c:numRef>
          </c:val>
          <c:extLst>
            <c:ext xmlns:c16="http://schemas.microsoft.com/office/drawing/2014/chart" uri="{C3380CC4-5D6E-409C-BE32-E72D297353CC}">
              <c16:uniqueId val="{00000000-8DB4-44E3-999D-5F13722FC3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8DB4-44E3-999D-5F13722FC3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RQ12" sqref="RQ12"/>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神奈川県　川崎市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520000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329173</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74.900000000000006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75</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515220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108.69</v>
      </c>
      <c r="Y32" s="121"/>
      <c r="Z32" s="121"/>
      <c r="AA32" s="121"/>
      <c r="AB32" s="121"/>
      <c r="AC32" s="121"/>
      <c r="AD32" s="121"/>
      <c r="AE32" s="121"/>
      <c r="AF32" s="121"/>
      <c r="AG32" s="121"/>
      <c r="AH32" s="121"/>
      <c r="AI32" s="121"/>
      <c r="AJ32" s="121"/>
      <c r="AK32" s="121"/>
      <c r="AL32" s="121"/>
      <c r="AM32" s="121"/>
      <c r="AN32" s="121"/>
      <c r="AO32" s="121"/>
      <c r="AP32" s="121"/>
      <c r="AQ32" s="122"/>
      <c r="AR32" s="120">
        <f>データ!U6</f>
        <v>110.73</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108.99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107.45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105.36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567.78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650.49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647.76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572.6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727.4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108.9</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99.82</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92.81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95.16</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109.99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103</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107.78</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110</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107.97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106.73</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104.48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33.799999999999997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33.06</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33.6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33.840000000000003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34.44</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74.47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76.680000000000007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74.55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68.52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63.3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99.13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99.13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99.08</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99.08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99.08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59.72</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61.63</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62.83</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62.86</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63.56</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87.7</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87.71</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87.74</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86.86</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86.86</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0.46</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1.81</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60.35</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61.07</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61.99</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62.44</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62.28</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52.07</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50.36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51.48</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52.79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53.56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0.5</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0.24</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0.31</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0.22</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T4o7qv6ro0kl2xucmkjZljHKFBt91vkf5FC0VIFV4/+p/JuKouGM2gnLxACSCITngaW/SSKldaLMZ1swcnAnhg==" saltValue="iMZiSEfbkmtyqay/d67cq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108.69</v>
      </c>
      <c r="U6" s="35">
        <f>U7</f>
        <v>110.73</v>
      </c>
      <c r="V6" s="35">
        <f>V7</f>
        <v>108.99</v>
      </c>
      <c r="W6" s="35">
        <f>W7</f>
        <v>107.45</v>
      </c>
      <c r="X6" s="35">
        <f t="shared" si="3"/>
        <v>105.36</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567.78</v>
      </c>
      <c r="AQ6" s="35">
        <f>AQ7</f>
        <v>650.49</v>
      </c>
      <c r="AR6" s="35">
        <f>AR7</f>
        <v>647.76</v>
      </c>
      <c r="AS6" s="35">
        <f>AS7</f>
        <v>572.6</v>
      </c>
      <c r="AT6" s="35">
        <f t="shared" si="3"/>
        <v>727.4</v>
      </c>
      <c r="AU6" s="35">
        <f t="shared" si="3"/>
        <v>380.84</v>
      </c>
      <c r="AV6" s="35">
        <f t="shared" si="3"/>
        <v>424.64</v>
      </c>
      <c r="AW6" s="35">
        <f t="shared" si="3"/>
        <v>427.23</v>
      </c>
      <c r="AX6" s="35">
        <f t="shared" si="3"/>
        <v>454.07</v>
      </c>
      <c r="AY6" s="35">
        <f t="shared" si="3"/>
        <v>381.88</v>
      </c>
      <c r="AZ6" s="33" t="str">
        <f>IF(AZ7="-","【-】","【"&amp;SUBSTITUTE(TEXT(AZ7,"#,##0.00"),"-","△")&amp;"】")</f>
        <v>【439.16】</v>
      </c>
      <c r="BA6" s="35">
        <f t="shared" si="3"/>
        <v>108.9</v>
      </c>
      <c r="BB6" s="35">
        <f>BB7</f>
        <v>99.82</v>
      </c>
      <c r="BC6" s="35">
        <f>BC7</f>
        <v>92.81</v>
      </c>
      <c r="BD6" s="35">
        <f>BD7</f>
        <v>95.16</v>
      </c>
      <c r="BE6" s="35">
        <f t="shared" si="3"/>
        <v>109.99</v>
      </c>
      <c r="BF6" s="35">
        <f t="shared" si="3"/>
        <v>225.72</v>
      </c>
      <c r="BG6" s="35">
        <f t="shared" si="3"/>
        <v>217.8</v>
      </c>
      <c r="BH6" s="35">
        <f t="shared" si="3"/>
        <v>216.05</v>
      </c>
      <c r="BI6" s="35">
        <f t="shared" si="3"/>
        <v>213.13</v>
      </c>
      <c r="BJ6" s="35">
        <f t="shared" si="3"/>
        <v>213.1</v>
      </c>
      <c r="BK6" s="33" t="str">
        <f>IF(BK7="-","【-】","【"&amp;SUBSTITUTE(TEXT(BK7,"#,##0.00"),"-","△")&amp;"】")</f>
        <v>【227.97】</v>
      </c>
      <c r="BL6" s="35">
        <f t="shared" si="3"/>
        <v>107.78</v>
      </c>
      <c r="BM6" s="35">
        <f>BM7</f>
        <v>110</v>
      </c>
      <c r="BN6" s="35">
        <f>BN7</f>
        <v>107.97</v>
      </c>
      <c r="BO6" s="35">
        <f>BO7</f>
        <v>106.73</v>
      </c>
      <c r="BP6" s="35">
        <f t="shared" si="3"/>
        <v>104.48</v>
      </c>
      <c r="BQ6" s="35">
        <f t="shared" si="3"/>
        <v>116.75</v>
      </c>
      <c r="BR6" s="35">
        <f t="shared" si="3"/>
        <v>115.48</v>
      </c>
      <c r="BS6" s="35">
        <f t="shared" si="3"/>
        <v>109.91</v>
      </c>
      <c r="BT6" s="35">
        <f t="shared" si="3"/>
        <v>111.83</v>
      </c>
      <c r="BU6" s="35">
        <f t="shared" si="3"/>
        <v>108.95</v>
      </c>
      <c r="BV6" s="33" t="str">
        <f>IF(BV7="-","【-】","【"&amp;SUBSTITUTE(TEXT(BV7,"#,##0.00"),"-","△")&amp;"】")</f>
        <v>【107.69】</v>
      </c>
      <c r="BW6" s="35">
        <f t="shared" si="3"/>
        <v>33.799999999999997</v>
      </c>
      <c r="BX6" s="35">
        <f>BX7</f>
        <v>33.06</v>
      </c>
      <c r="BY6" s="35">
        <f>BY7</f>
        <v>33.6</v>
      </c>
      <c r="BZ6" s="35">
        <f>BZ7</f>
        <v>33.840000000000003</v>
      </c>
      <c r="CA6" s="35">
        <f t="shared" si="3"/>
        <v>34.44</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74.47</v>
      </c>
      <c r="CI6" s="35">
        <f>CI7</f>
        <v>76.680000000000007</v>
      </c>
      <c r="CJ6" s="35">
        <f>CJ7</f>
        <v>74.55</v>
      </c>
      <c r="CK6" s="35">
        <f>CK7</f>
        <v>68.52</v>
      </c>
      <c r="CL6" s="35">
        <f t="shared" si="5"/>
        <v>63.3</v>
      </c>
      <c r="CM6" s="35">
        <f t="shared" si="5"/>
        <v>56</v>
      </c>
      <c r="CN6" s="35">
        <f t="shared" si="5"/>
        <v>56.81</v>
      </c>
      <c r="CO6" s="35">
        <f t="shared" si="5"/>
        <v>55.65</v>
      </c>
      <c r="CP6" s="35">
        <f t="shared" si="5"/>
        <v>54.73</v>
      </c>
      <c r="CQ6" s="35">
        <f t="shared" si="5"/>
        <v>54.32</v>
      </c>
      <c r="CR6" s="33" t="str">
        <f>IF(CR7="-","【-】","【"&amp;SUBSTITUTE(TEXT(CR7,"#,##0.00"),"-","△")&amp;"】")</f>
        <v>【52.31】</v>
      </c>
      <c r="CS6" s="35">
        <f t="shared" ref="CS6:DB6" si="6">CS7</f>
        <v>99.13</v>
      </c>
      <c r="CT6" s="35">
        <f>CT7</f>
        <v>99.13</v>
      </c>
      <c r="CU6" s="35">
        <f>CU7</f>
        <v>99.08</v>
      </c>
      <c r="CV6" s="35">
        <f>CV7</f>
        <v>99.08</v>
      </c>
      <c r="CW6" s="35">
        <f t="shared" si="6"/>
        <v>99.08</v>
      </c>
      <c r="CX6" s="35">
        <f t="shared" si="6"/>
        <v>80.08</v>
      </c>
      <c r="CY6" s="35">
        <f t="shared" si="6"/>
        <v>79.69</v>
      </c>
      <c r="CZ6" s="35">
        <f t="shared" si="6"/>
        <v>78.66</v>
      </c>
      <c r="DA6" s="35">
        <f t="shared" si="6"/>
        <v>80.2</v>
      </c>
      <c r="DB6" s="35">
        <f t="shared" si="6"/>
        <v>79.72</v>
      </c>
      <c r="DC6" s="33" t="str">
        <f>IF(DC7="-","【-】","【"&amp;SUBSTITUTE(TEXT(DC7,"#,##0.00"),"-","△")&amp;"】")</f>
        <v>【77.20】</v>
      </c>
      <c r="DD6" s="35">
        <f t="shared" ref="DD6:DM6" si="7">DD7</f>
        <v>59.72</v>
      </c>
      <c r="DE6" s="35">
        <f>DE7</f>
        <v>61.63</v>
      </c>
      <c r="DF6" s="35">
        <f>DF7</f>
        <v>62.83</v>
      </c>
      <c r="DG6" s="35">
        <f>DG7</f>
        <v>62.86</v>
      </c>
      <c r="DH6" s="35">
        <f t="shared" si="7"/>
        <v>63.56</v>
      </c>
      <c r="DI6" s="35">
        <f t="shared" si="7"/>
        <v>60.35</v>
      </c>
      <c r="DJ6" s="35">
        <f t="shared" si="7"/>
        <v>61.07</v>
      </c>
      <c r="DK6" s="35">
        <f t="shared" si="7"/>
        <v>61.99</v>
      </c>
      <c r="DL6" s="35">
        <f t="shared" si="7"/>
        <v>62.44</v>
      </c>
      <c r="DM6" s="35">
        <f t="shared" si="7"/>
        <v>62.28</v>
      </c>
      <c r="DN6" s="33" t="str">
        <f>IF(DN7="-","【-】","【"&amp;SUBSTITUTE(TEXT(DN7,"#,##0.00"),"-","△")&amp;"】")</f>
        <v>【61.29】</v>
      </c>
      <c r="DO6" s="35">
        <f t="shared" ref="DO6:DX6" si="8">DO7</f>
        <v>87.7</v>
      </c>
      <c r="DP6" s="35">
        <f>DP7</f>
        <v>87.71</v>
      </c>
      <c r="DQ6" s="35">
        <f>DQ7</f>
        <v>87.74</v>
      </c>
      <c r="DR6" s="35">
        <f>DR7</f>
        <v>86.86</v>
      </c>
      <c r="DS6" s="35">
        <f t="shared" si="8"/>
        <v>86.86</v>
      </c>
      <c r="DT6" s="35">
        <f t="shared" si="8"/>
        <v>52.07</v>
      </c>
      <c r="DU6" s="35">
        <f t="shared" si="8"/>
        <v>50.36</v>
      </c>
      <c r="DV6" s="35">
        <f t="shared" si="8"/>
        <v>51.48</v>
      </c>
      <c r="DW6" s="35">
        <f t="shared" si="8"/>
        <v>52.79</v>
      </c>
      <c r="DX6" s="35">
        <f t="shared" si="8"/>
        <v>53.56</v>
      </c>
      <c r="DY6" s="33" t="str">
        <f>IF(DY7="-","【-】","【"&amp;SUBSTITUTE(TEXT(DY7,"#,##0.00"),"-","△")&amp;"】")</f>
        <v>【50.74】</v>
      </c>
      <c r="DZ6" s="35">
        <f t="shared" ref="DZ6:EI6" si="9">DZ7</f>
        <v>0.46</v>
      </c>
      <c r="EA6" s="35">
        <f>EA7</f>
        <v>0</v>
      </c>
      <c r="EB6" s="35">
        <f>EB7</f>
        <v>0</v>
      </c>
      <c r="EC6" s="35">
        <f>EC7</f>
        <v>1.81</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520000</v>
      </c>
      <c r="L7" s="37" t="s">
        <v>95</v>
      </c>
      <c r="M7" s="38">
        <v>1</v>
      </c>
      <c r="N7" s="38">
        <v>329173</v>
      </c>
      <c r="O7" s="39" t="s">
        <v>96</v>
      </c>
      <c r="P7" s="39">
        <v>74.900000000000006</v>
      </c>
      <c r="Q7" s="38">
        <v>75</v>
      </c>
      <c r="R7" s="38">
        <v>515220</v>
      </c>
      <c r="S7" s="37" t="s">
        <v>97</v>
      </c>
      <c r="T7" s="40">
        <v>108.69</v>
      </c>
      <c r="U7" s="40">
        <v>110.73</v>
      </c>
      <c r="V7" s="40">
        <v>108.99</v>
      </c>
      <c r="W7" s="40">
        <v>107.45</v>
      </c>
      <c r="X7" s="40">
        <v>105.36</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567.78</v>
      </c>
      <c r="AQ7" s="40">
        <v>650.49</v>
      </c>
      <c r="AR7" s="40">
        <v>647.76</v>
      </c>
      <c r="AS7" s="40">
        <v>572.6</v>
      </c>
      <c r="AT7" s="40">
        <v>727.4</v>
      </c>
      <c r="AU7" s="40">
        <v>380.84</v>
      </c>
      <c r="AV7" s="40">
        <v>424.64</v>
      </c>
      <c r="AW7" s="40">
        <v>427.23</v>
      </c>
      <c r="AX7" s="40">
        <v>454.07</v>
      </c>
      <c r="AY7" s="40">
        <v>381.88</v>
      </c>
      <c r="AZ7" s="40">
        <v>439.16</v>
      </c>
      <c r="BA7" s="40">
        <v>108.9</v>
      </c>
      <c r="BB7" s="40">
        <v>99.82</v>
      </c>
      <c r="BC7" s="40">
        <v>92.81</v>
      </c>
      <c r="BD7" s="40">
        <v>95.16</v>
      </c>
      <c r="BE7" s="40">
        <v>109.99</v>
      </c>
      <c r="BF7" s="40">
        <v>225.72</v>
      </c>
      <c r="BG7" s="40">
        <v>217.8</v>
      </c>
      <c r="BH7" s="40">
        <v>216.05</v>
      </c>
      <c r="BI7" s="40">
        <v>213.13</v>
      </c>
      <c r="BJ7" s="40">
        <v>213.1</v>
      </c>
      <c r="BK7" s="40">
        <v>227.97</v>
      </c>
      <c r="BL7" s="40">
        <v>107.78</v>
      </c>
      <c r="BM7" s="40">
        <v>110</v>
      </c>
      <c r="BN7" s="40">
        <v>107.97</v>
      </c>
      <c r="BO7" s="40">
        <v>106.73</v>
      </c>
      <c r="BP7" s="40">
        <v>104.48</v>
      </c>
      <c r="BQ7" s="40">
        <v>116.75</v>
      </c>
      <c r="BR7" s="40">
        <v>115.48</v>
      </c>
      <c r="BS7" s="40">
        <v>109.91</v>
      </c>
      <c r="BT7" s="40">
        <v>111.83</v>
      </c>
      <c r="BU7" s="40">
        <v>108.95</v>
      </c>
      <c r="BV7" s="40">
        <v>107.69</v>
      </c>
      <c r="BW7" s="40">
        <v>33.799999999999997</v>
      </c>
      <c r="BX7" s="40">
        <v>33.06</v>
      </c>
      <c r="BY7" s="40">
        <v>33.6</v>
      </c>
      <c r="BZ7" s="40">
        <v>33.840000000000003</v>
      </c>
      <c r="CA7" s="40">
        <v>34.44</v>
      </c>
      <c r="CB7" s="40">
        <v>17.22</v>
      </c>
      <c r="CC7" s="40">
        <v>17.440000000000001</v>
      </c>
      <c r="CD7" s="40">
        <v>18.62</v>
      </c>
      <c r="CE7" s="40">
        <v>18.36</v>
      </c>
      <c r="CF7" s="40">
        <v>18.88</v>
      </c>
      <c r="CG7" s="40">
        <v>20.260000000000002</v>
      </c>
      <c r="CH7" s="40">
        <v>74.47</v>
      </c>
      <c r="CI7" s="40">
        <v>76.680000000000007</v>
      </c>
      <c r="CJ7" s="40">
        <v>74.55</v>
      </c>
      <c r="CK7" s="40">
        <v>68.52</v>
      </c>
      <c r="CL7" s="40">
        <v>63.3</v>
      </c>
      <c r="CM7" s="40">
        <v>56</v>
      </c>
      <c r="CN7" s="40">
        <v>56.81</v>
      </c>
      <c r="CO7" s="40">
        <v>55.65</v>
      </c>
      <c r="CP7" s="40">
        <v>54.73</v>
      </c>
      <c r="CQ7" s="40">
        <v>54.32</v>
      </c>
      <c r="CR7" s="40">
        <v>52.31</v>
      </c>
      <c r="CS7" s="40">
        <v>99.13</v>
      </c>
      <c r="CT7" s="40">
        <v>99.13</v>
      </c>
      <c r="CU7" s="40">
        <v>99.08</v>
      </c>
      <c r="CV7" s="40">
        <v>99.08</v>
      </c>
      <c r="CW7" s="40">
        <v>99.08</v>
      </c>
      <c r="CX7" s="40">
        <v>80.08</v>
      </c>
      <c r="CY7" s="40">
        <v>79.69</v>
      </c>
      <c r="CZ7" s="40">
        <v>78.66</v>
      </c>
      <c r="DA7" s="40">
        <v>80.2</v>
      </c>
      <c r="DB7" s="40">
        <v>79.72</v>
      </c>
      <c r="DC7" s="40">
        <v>77.2</v>
      </c>
      <c r="DD7" s="40">
        <v>59.72</v>
      </c>
      <c r="DE7" s="40">
        <v>61.63</v>
      </c>
      <c r="DF7" s="40">
        <v>62.83</v>
      </c>
      <c r="DG7" s="40">
        <v>62.86</v>
      </c>
      <c r="DH7" s="40">
        <v>63.56</v>
      </c>
      <c r="DI7" s="40">
        <v>60.35</v>
      </c>
      <c r="DJ7" s="40">
        <v>61.07</v>
      </c>
      <c r="DK7" s="40">
        <v>61.99</v>
      </c>
      <c r="DL7" s="40">
        <v>62.44</v>
      </c>
      <c r="DM7" s="40">
        <v>62.28</v>
      </c>
      <c r="DN7" s="40">
        <v>61.29</v>
      </c>
      <c r="DO7" s="40">
        <v>87.7</v>
      </c>
      <c r="DP7" s="40">
        <v>87.71</v>
      </c>
      <c r="DQ7" s="40">
        <v>87.74</v>
      </c>
      <c r="DR7" s="40">
        <v>86.86</v>
      </c>
      <c r="DS7" s="40">
        <v>86.86</v>
      </c>
      <c r="DT7" s="40">
        <v>52.07</v>
      </c>
      <c r="DU7" s="40">
        <v>50.36</v>
      </c>
      <c r="DV7" s="40">
        <v>51.48</v>
      </c>
      <c r="DW7" s="40">
        <v>52.79</v>
      </c>
      <c r="DX7" s="40">
        <v>53.56</v>
      </c>
      <c r="DY7" s="40">
        <v>50.74</v>
      </c>
      <c r="DZ7" s="40">
        <v>0.46</v>
      </c>
      <c r="EA7" s="40">
        <v>0</v>
      </c>
      <c r="EB7" s="40">
        <v>0</v>
      </c>
      <c r="EC7" s="40">
        <v>1.81</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108.69</v>
      </c>
      <c r="V11" s="48">
        <f>IF(U6="-",NA(),U6)</f>
        <v>110.73</v>
      </c>
      <c r="W11" s="48">
        <f>IF(V6="-",NA(),V6)</f>
        <v>108.99</v>
      </c>
      <c r="X11" s="48">
        <f>IF(W6="-",NA(),W6)</f>
        <v>107.45</v>
      </c>
      <c r="Y11" s="48">
        <f>IF(X6="-",NA(),X6)</f>
        <v>105.36</v>
      </c>
      <c r="AE11" s="47" t="s">
        <v>23</v>
      </c>
      <c r="AF11" s="48">
        <f>IF(AE6="-",NA(),AE6)</f>
        <v>0</v>
      </c>
      <c r="AG11" s="48">
        <f>IF(AF6="-",NA(),AF6)</f>
        <v>0</v>
      </c>
      <c r="AH11" s="48">
        <f>IF(AG6="-",NA(),AG6)</f>
        <v>0</v>
      </c>
      <c r="AI11" s="48">
        <f>IF(AH6="-",NA(),AH6)</f>
        <v>0</v>
      </c>
      <c r="AJ11" s="48">
        <f>IF(AI6="-",NA(),AI6)</f>
        <v>0</v>
      </c>
      <c r="AP11" s="47" t="s">
        <v>23</v>
      </c>
      <c r="AQ11" s="48">
        <f>IF(AP6="-",NA(),AP6)</f>
        <v>567.78</v>
      </c>
      <c r="AR11" s="48">
        <f>IF(AQ6="-",NA(),AQ6)</f>
        <v>650.49</v>
      </c>
      <c r="AS11" s="48">
        <f>IF(AR6="-",NA(),AR6)</f>
        <v>647.76</v>
      </c>
      <c r="AT11" s="48">
        <f>IF(AS6="-",NA(),AS6)</f>
        <v>572.6</v>
      </c>
      <c r="AU11" s="48">
        <f>IF(AT6="-",NA(),AT6)</f>
        <v>727.4</v>
      </c>
      <c r="BA11" s="47" t="s">
        <v>23</v>
      </c>
      <c r="BB11" s="48">
        <f>IF(BA6="-",NA(),BA6)</f>
        <v>108.9</v>
      </c>
      <c r="BC11" s="48">
        <f>IF(BB6="-",NA(),BB6)</f>
        <v>99.82</v>
      </c>
      <c r="BD11" s="48">
        <f>IF(BC6="-",NA(),BC6)</f>
        <v>92.81</v>
      </c>
      <c r="BE11" s="48">
        <f>IF(BD6="-",NA(),BD6)</f>
        <v>95.16</v>
      </c>
      <c r="BF11" s="48">
        <f>IF(BE6="-",NA(),BE6)</f>
        <v>109.99</v>
      </c>
      <c r="BL11" s="47" t="s">
        <v>23</v>
      </c>
      <c r="BM11" s="48">
        <f>IF(BL6="-",NA(),BL6)</f>
        <v>107.78</v>
      </c>
      <c r="BN11" s="48">
        <f>IF(BM6="-",NA(),BM6)</f>
        <v>110</v>
      </c>
      <c r="BO11" s="48">
        <f>IF(BN6="-",NA(),BN6)</f>
        <v>107.97</v>
      </c>
      <c r="BP11" s="48">
        <f>IF(BO6="-",NA(),BO6)</f>
        <v>106.73</v>
      </c>
      <c r="BQ11" s="48">
        <f>IF(BP6="-",NA(),BP6)</f>
        <v>104.48</v>
      </c>
      <c r="BW11" s="47" t="s">
        <v>23</v>
      </c>
      <c r="BX11" s="48">
        <f>IF(BW6="-",NA(),BW6)</f>
        <v>33.799999999999997</v>
      </c>
      <c r="BY11" s="48">
        <f>IF(BX6="-",NA(),BX6)</f>
        <v>33.06</v>
      </c>
      <c r="BZ11" s="48">
        <f>IF(BY6="-",NA(),BY6)</f>
        <v>33.6</v>
      </c>
      <c r="CA11" s="48">
        <f>IF(BZ6="-",NA(),BZ6)</f>
        <v>33.840000000000003</v>
      </c>
      <c r="CB11" s="48">
        <f>IF(CA6="-",NA(),CA6)</f>
        <v>34.44</v>
      </c>
      <c r="CH11" s="47" t="s">
        <v>23</v>
      </c>
      <c r="CI11" s="48">
        <f>IF(CH6="-",NA(),CH6)</f>
        <v>74.47</v>
      </c>
      <c r="CJ11" s="48">
        <f>IF(CI6="-",NA(),CI6)</f>
        <v>76.680000000000007</v>
      </c>
      <c r="CK11" s="48">
        <f>IF(CJ6="-",NA(),CJ6)</f>
        <v>74.55</v>
      </c>
      <c r="CL11" s="48">
        <f>IF(CK6="-",NA(),CK6)</f>
        <v>68.52</v>
      </c>
      <c r="CM11" s="48">
        <f>IF(CL6="-",NA(),CL6)</f>
        <v>63.3</v>
      </c>
      <c r="CS11" s="47" t="s">
        <v>23</v>
      </c>
      <c r="CT11" s="48">
        <f>IF(CS6="-",NA(),CS6)</f>
        <v>99.13</v>
      </c>
      <c r="CU11" s="48">
        <f>IF(CT6="-",NA(),CT6)</f>
        <v>99.13</v>
      </c>
      <c r="CV11" s="48">
        <f>IF(CU6="-",NA(),CU6)</f>
        <v>99.08</v>
      </c>
      <c r="CW11" s="48">
        <f>IF(CV6="-",NA(),CV6)</f>
        <v>99.08</v>
      </c>
      <c r="CX11" s="48">
        <f>IF(CW6="-",NA(),CW6)</f>
        <v>99.08</v>
      </c>
      <c r="DD11" s="47" t="s">
        <v>23</v>
      </c>
      <c r="DE11" s="48">
        <f>IF(DD6="-",NA(),DD6)</f>
        <v>59.72</v>
      </c>
      <c r="DF11" s="48">
        <f>IF(DE6="-",NA(),DE6)</f>
        <v>61.63</v>
      </c>
      <c r="DG11" s="48">
        <f>IF(DF6="-",NA(),DF6)</f>
        <v>62.83</v>
      </c>
      <c r="DH11" s="48">
        <f>IF(DG6="-",NA(),DG6)</f>
        <v>62.86</v>
      </c>
      <c r="DI11" s="48">
        <f>IF(DH6="-",NA(),DH6)</f>
        <v>63.56</v>
      </c>
      <c r="DO11" s="47" t="s">
        <v>23</v>
      </c>
      <c r="DP11" s="48">
        <f>IF(DO6="-",NA(),DO6)</f>
        <v>87.7</v>
      </c>
      <c r="DQ11" s="48">
        <f>IF(DP6="-",NA(),DP6)</f>
        <v>87.71</v>
      </c>
      <c r="DR11" s="48">
        <f>IF(DQ6="-",NA(),DQ6)</f>
        <v>87.74</v>
      </c>
      <c r="DS11" s="48">
        <f>IF(DR6="-",NA(),DR6)</f>
        <v>86.86</v>
      </c>
      <c r="DT11" s="48">
        <f>IF(DS6="-",NA(),DS6)</f>
        <v>86.86</v>
      </c>
      <c r="DZ11" s="47" t="s">
        <v>23</v>
      </c>
      <c r="EA11" s="48">
        <f>IF(DZ6="-",NA(),DZ6)</f>
        <v>0.46</v>
      </c>
      <c r="EB11" s="48">
        <f>IF(EA6="-",NA(),EA6)</f>
        <v>0</v>
      </c>
      <c r="EC11" s="48">
        <f>IF(EB6="-",NA(),EB6)</f>
        <v>0</v>
      </c>
      <c r="ED11" s="48">
        <f>IF(EC6="-",NA(),EC6)</f>
        <v>1.81</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EC69447-007B-4B21-A152-89E56463D096}"/>
</file>

<file path=customXml/itemProps2.xml><?xml version="1.0" encoding="utf-8"?>
<ds:datastoreItem xmlns:ds="http://schemas.openxmlformats.org/officeDocument/2006/customXml" ds:itemID="{64DA2629-DCFC-4189-8A49-D1961643D432}"/>
</file>

<file path=customXml/itemProps3.xml><?xml version="1.0" encoding="utf-8"?>
<ds:datastoreItem xmlns:ds="http://schemas.openxmlformats.org/officeDocument/2006/customXml" ds:itemID="{A4B604E2-FDC2-4C65-9C1A-EE7792D533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2026-02-03T05:15:05Z</dcterms:created>
  <dcterms:modified xsi:type="dcterms:W3CDTF">2026-02-03T05:16:04Z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