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orksheets/sheet1.xml" ContentType="application/vnd.openxmlformats-officedocument.spreadsheetml.worksheet+xml"/>
  <Override PartName="/xl/drawings/drawing1.xml" ContentType="application/vnd.openxmlformats-officedocument.drawing+xml"/>
  <Override PartName="/xl/charts/chart9.xml" ContentType="application/vnd.openxmlformats-officedocument.drawingml.chart+xml"/>
  <Override PartName="/xl/charts/chart4.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3.xml" ContentType="application/vnd.openxmlformats-officedocument.drawingml.chart+xml"/>
  <Override PartName="/xl/charts/chart8.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0（水）経営戦略・危機管理室\経営戦略・企画調整担当_移行準備\1604_経営分析\010_経営比較分析表\R7(1年保存_廃棄年度R9)\03作業\"/>
    </mc:Choice>
  </mc:AlternateContent>
  <xr:revisionPtr revIDLastSave="0" documentId="13_ncr:1_{660CBA91-8613-4C99-8C2C-BD2F17B06675}" xr6:coauthVersionLast="47" xr6:coauthVersionMax="47" xr10:uidLastSave="{00000000-0000-0000-0000-000000000000}"/>
  <workbookProtection workbookAlgorithmName="SHA-512" workbookHashValue="Mv5s7NkoZttzc6Yy8lyFQ8r/IPoMKN3rPM1+baImquLTqhgQ5QQuDAExmWdqGsd5f/fW+6FvO9N/50NUGFjSMw==" workbookSaltValue="2tmbzsI/lTF8S+XxOjm4u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<sst xmlns="http://schemas.openxmlformats.org/spreadsheetml/2006/main" count="228" uniqueCount="112">
  <si>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</si>
  <si>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</si>
  <si>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</si>
  <si>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</si>
  <si>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</si>
  <si>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</si>
  <si>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</si>
  <si>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</si>
  <si>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</si>
  <si>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</si>
  <si>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</si>
  <si>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</si>
  <si>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</si>
  <si>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</si>
  <si>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</si>
  <si>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</si>
  <si>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</si>
  <si>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</si>
  <si>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</si>
  <si>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</si>
  <si>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</si>
  <si>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</si>
  <si>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</si>
  <si>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</si>
  <si>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</si>
  <si>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</si>
  <si>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</si>
  <si>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</si>
  <si>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</si>
  <si>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</si>
  <si>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</si>
  <si>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</si>
  <si>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</si>
  <si>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</si>
  <si>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</si>
  <si>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</si>
  <si>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</si>
  <si>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</si>
  <si>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</si>
  <si>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</si>
  <si>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</si>
  <si>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</si>
  <si>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</si>
  <si>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</si>
  <si>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</si>
  <si>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</si>
  <si>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</si>
  <si>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</si>
  <si>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</si>
  <si>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</si>
  <si>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</si>
  <si>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</si>
  <si>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</si>
  <si>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</si>
  <si>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</si>
  <si>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</si>
  <si>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</si>
  <si>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</si>
  <si>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</si>
  <si>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</si>
  <si>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</si>
  <si>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</si>
  <si>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</si>
  <si>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</si>
  <si>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</si>
  <si>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</si>
  <si>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</si>
  <si>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</si>
  <si>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</si>
  <si>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</si>
  <si>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</si>
  <si>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</si>
  <si>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</si>
  <si>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</si>
  <si>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</si>
  <si>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</si>
  <si>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</si>
  <si>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</si>
  <si>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</si>
  <si>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</si>
  <si>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</si>
  <si>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</si>
  <si>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</si>
  <si>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</si>
  <si>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</si>
  <si>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</si>
  <si>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</si>
  <si>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</si>
  <si>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</si>
  <si>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</si>
  <si>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</si>
  <si>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</si>
  <si>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</si>
  <si>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</si>
  <si>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</si>
  <si>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</si>
  <si>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</si>
  <si>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</si>
  <si>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</si>
  <si>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</si>
  <si>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</si>
  <si>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</si>
  <si>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</si>
  <si>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</si>
  <si>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</si>
  <si>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</si>
  <si>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</si>
  <si>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</si>
  <si>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</si>
  <si>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今後は、課題である管路の更新といった老朽化対策等に伴い、更なる更新需要の増加が見込まれるため、アセットマネジメント手法等を活用し、適正な投資規模を検討するとともに、効率的かつ計画的な更新が必要です。
○将来にわたっても安定給水を確保できるよう、今後の水需要動向や財政状況を見据え更なる経営基盤の確保に向けた取組や検討を進めます。</t>
    <rPh sb="123" eb="125">
      <t>コンゴ</t>
    </rPh>
    <rPh sb="126" eb="129">
      <t>ミズジュヨウ</t>
    </rPh>
    <rPh sb="129" eb="131">
      <t>ドウコウ</t>
    </rPh>
    <rPh sb="132" eb="136">
      <t>ザイセイジョウキョウ</t>
    </rPh>
    <rPh sb="137" eb="139">
      <t>ミス</t>
    </rPh>
    <rPh sb="143" eb="147">
      <t>ケイエイキバン</t>
    </rPh>
    <rPh sb="148" eb="150">
      <t>カクホ</t>
    </rPh>
    <phoneticPr fontId="4"/>
  </si>
  <si>
    <t>〇①経常収支比率は、令和5年度と比較して、給水収益の増加や修繕費の減少等により、増加し、100％を上回っており、②累積欠損金は計上されていないため、経営の健全性は維持しています。また、③流動比率は、類似団体平均を上回っており、短期的な資金繰りには問題ないものと考えます。しかし、企業債残高が増加しており、今後の老朽化対策等による更なる更新需要の増加が見込まれることから、長期的な経営状況を考慮し、④企業債残高対給水収益比率が増加しすぎないよう留意しながら、更新を計画的に進める必要があります。〇⑥給水原価は、類似団体平均と比較して低水準で推移していますが、低廉な料金水準により供給単価が低いため、⑤料金回収率は100％を下回っています。しかし、附帯収益で給水に係る費用を賄うことにより、健全経営を維持しています。
〇⑦施設利用率は、類似団体平均と比較して高水準で推移しており、施設が効率的かつ適正な規模で運用されています。
〇⑧有収率は、老朽給水管対策の着実な取組により、改善傾向にあります。</t>
    <rPh sb="21" eb="23">
      <t>キュウスイ</t>
    </rPh>
    <rPh sb="23" eb="25">
      <t>シュウエキ</t>
    </rPh>
    <rPh sb="29" eb="32">
      <t>シュウゼンヒ</t>
    </rPh>
    <rPh sb="139" eb="142">
      <t>キギョウサイ</t>
    </rPh>
    <rPh sb="142" eb="144">
      <t>ザンダカ</t>
    </rPh>
    <rPh sb="145" eb="147">
      <t>ゾウカ</t>
    </rPh>
    <rPh sb="155" eb="158">
      <t>ロウキュウカ</t>
    </rPh>
    <rPh sb="158" eb="160">
      <t>タイサク</t>
    </rPh>
    <rPh sb="160" eb="161">
      <t>トウ</t>
    </rPh>
    <phoneticPr fontId="4"/>
  </si>
  <si>
    <t>○①有形固定資産減価償却率は、類似団体平均が上昇傾向にある中で、本市は、着実に更新を進めていることから、減少傾向に推移しています。③管路更新率は、類似団体平均と比較して高水準で管路更新を実施していることから、②管路経年化率はほぼ横ばいで推移できています。</t>
    <rPh sb="52" eb="54">
      <t>ゲンショウ</t>
    </rPh>
    <rPh sb="93" eb="95">
      <t>ジッシ</t>
    </rPh>
    <rPh sb="105" eb="107">
      <t>カンロ</t>
    </rPh>
    <rPh sb="114" eb="115">
      <t>ヨコ</t>
    </rPh>
    <rPh sb="118" eb="12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</si>
</sst>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1.68</c:v>
                </c:pt>
                <c:pt idx="1">
                  <c:v>2.13</c:v>
                </c:pt>
                <c:pt idx="2">
                  <c:v>1.89</c:v>
                </c:pt>
                <c:pt idx="3">
                  <c:v>1.81</c:v>
                </c:pt>
                <c:pt idx="4">
                  <c:v>1.64</c:v>
                </c:pt>
              </c:numCache>
            </c:numRef>
          </c:val>
          <c:extLst>
            <c:ext xmlns:c16="http://schemas.microsoft.com/office/drawing/2014/chart" uri="{C3380CC4-5D6E-409C-BE32-E72D297353CC}">
              <c16:uniqueId val="{00000000-B2EC-46FA-BA42-2E99DADC16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B2EC-46FA-BA42-2E99DADC16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67.36</c:v>
                </c:pt>
                <c:pt idx="1">
                  <c:v>66.209999999999994</c:v>
                </c:pt>
                <c:pt idx="2">
                  <c:v>65.209999999999994</c:v>
                </c:pt>
                <c:pt idx="3">
                  <c:v>64.97</c:v>
                </c:pt>
                <c:pt idx="4">
                  <c:v>65.12</c:v>
                </c:pt>
              </c:numCache>
            </c:numRef>
          </c:val>
          <c:extLst>
            <c:ext xmlns:c16="http://schemas.microsoft.com/office/drawing/2014/chart" uri="{C3380CC4-5D6E-409C-BE32-E72D297353CC}">
              <c16:uniqueId val="{00000000-EC9E-43DC-AE86-D4228BDA57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EC9E-43DC-AE86-D4228BDA57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92.79</c:v>
                </c:pt>
                <c:pt idx="1">
                  <c:v>93.68</c:v>
                </c:pt>
                <c:pt idx="2">
                  <c:v>93.5</c:v>
                </c:pt>
                <c:pt idx="3">
                  <c:v>93.46</c:v>
                </c:pt>
                <c:pt idx="4">
                  <c:v>93.76</c:v>
                </c:pt>
              </c:numCache>
            </c:numRef>
          </c:val>
          <c:extLst>
            <c:ext xmlns:c16="http://schemas.microsoft.com/office/drawing/2014/chart" uri="{C3380CC4-5D6E-409C-BE32-E72D297353CC}">
              <c16:uniqueId val="{00000000-CC95-4F02-BF28-D0BEEBE1BD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CC95-4F02-BF28-D0BEEBE1BD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110.9</c:v>
                </c:pt>
                <c:pt idx="1">
                  <c:v>106.01</c:v>
                </c:pt>
                <c:pt idx="2">
                  <c:v>103.59</c:v>
                </c:pt>
                <c:pt idx="3">
                  <c:v>104.49</c:v>
                </c:pt>
                <c:pt idx="4">
                  <c:v>105.44</c:v>
                </c:pt>
              </c:numCache>
            </c:numRef>
          </c:val>
          <c:extLst>
            <c:ext xmlns:c16="http://schemas.microsoft.com/office/drawing/2014/chart" uri="{C3380CC4-5D6E-409C-BE32-E72D297353CC}">
              <c16:uniqueId val="{00000000-9E08-499D-AE0A-32DFD8DA49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9E08-499D-AE0A-32DFD8DA49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49.8</c:v>
                </c:pt>
                <c:pt idx="1">
                  <c:v>49.64</c:v>
                </c:pt>
                <c:pt idx="2">
                  <c:v>49.53</c:v>
                </c:pt>
                <c:pt idx="3">
                  <c:v>49.39</c:v>
                </c:pt>
                <c:pt idx="4">
                  <c:v>48.98</c:v>
                </c:pt>
              </c:numCache>
            </c:numRef>
          </c:val>
          <c:extLst>
            <c:ext xmlns:c16="http://schemas.microsoft.com/office/drawing/2014/chart" uri="{C3380CC4-5D6E-409C-BE32-E72D297353CC}">
              <c16:uniqueId val="{00000000-1DA6-48F2-AD9F-0BC0FFBAB5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1DA6-48F2-AD9F-0BC0FFBAB5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28.16</c:v>
                </c:pt>
                <c:pt idx="1">
                  <c:v>27.98</c:v>
                </c:pt>
                <c:pt idx="2">
                  <c:v>28.08</c:v>
                </c:pt>
                <c:pt idx="3">
                  <c:v>27.69</c:v>
                </c:pt>
                <c:pt idx="4">
                  <c:v>27.75</c:v>
                </c:pt>
              </c:numCache>
            </c:numRef>
          </c:val>
          <c:extLst>
            <c:ext xmlns:c16="http://schemas.microsoft.com/office/drawing/2014/chart" uri="{C3380CC4-5D6E-409C-BE32-E72D297353CC}">
              <c16:uniqueId val="{00000000-C820-406C-945E-0D42DC8BF6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C820-406C-945E-0D42DC8BF6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7B-4ED3-BCDD-ACF24EEE37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87B-4ED3-BCDD-ACF24EEE37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256.87</c:v>
                </c:pt>
                <c:pt idx="1">
                  <c:v>245.46</c:v>
                </c:pt>
                <c:pt idx="2">
                  <c:v>209.1</c:v>
                </c:pt>
                <c:pt idx="3">
                  <c:v>178.25</c:v>
                </c:pt>
                <c:pt idx="4">
                  <c:v>193.27</c:v>
                </c:pt>
              </c:numCache>
            </c:numRef>
          </c:val>
          <c:extLst>
            <c:ext xmlns:c16="http://schemas.microsoft.com/office/drawing/2014/chart" uri="{C3380CC4-5D6E-409C-BE32-E72D297353CC}">
              <c16:uniqueId val="{00000000-D020-489C-AB67-490963D68D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D020-489C-AB67-490963D68D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280.24</c:v>
                </c:pt>
                <c:pt idx="1">
                  <c:v>292.89999999999998</c:v>
                </c:pt>
                <c:pt idx="2">
                  <c:v>305.77</c:v>
                </c:pt>
                <c:pt idx="3">
                  <c:v>315.16000000000003</c:v>
                </c:pt>
                <c:pt idx="4">
                  <c:v>328.91</c:v>
                </c:pt>
              </c:numCache>
            </c:numRef>
          </c:val>
          <c:extLst>
            <c:ext xmlns:c16="http://schemas.microsoft.com/office/drawing/2014/chart" uri="{C3380CC4-5D6E-409C-BE32-E72D297353CC}">
              <c16:uniqueId val="{00000000-82C5-4299-9292-D9C4AABE94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82C5-4299-9292-D9C4AABE94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88.37</c:v>
                </c:pt>
                <c:pt idx="1">
                  <c:v>83.78</c:v>
                </c:pt>
                <c:pt idx="2">
                  <c:v>81.99</c:v>
                </c:pt>
                <c:pt idx="3">
                  <c:v>82.65</c:v>
                </c:pt>
                <c:pt idx="4">
                  <c:v>83.34</c:v>
                </c:pt>
              </c:numCache>
            </c:numRef>
          </c:val>
          <c:extLst>
            <c:ext xmlns:c16="http://schemas.microsoft.com/office/drawing/2014/chart" uri="{C3380CC4-5D6E-409C-BE32-E72D297353CC}">
              <c16:uniqueId val="{00000000-BC53-4913-ABFE-4CA6917681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BC53-4913-ABFE-4CA6917681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161.87</c:v>
                </c:pt>
                <c:pt idx="1">
                  <c:v>170.6</c:v>
                </c:pt>
                <c:pt idx="2">
                  <c:v>174.34</c:v>
                </c:pt>
                <c:pt idx="3">
                  <c:v>174.16</c:v>
                </c:pt>
                <c:pt idx="4">
                  <c:v>172.75</c:v>
                </c:pt>
              </c:numCache>
            </c:numRef>
          </c:val>
          <c:extLst>
            <c:ext xmlns:c16="http://schemas.microsoft.com/office/drawing/2014/chart" uri="{C3380CC4-5D6E-409C-BE32-E72D297353CC}">
              <c16:uniqueId val="{00000000-8C21-4B91-A940-DCFCF9DD7A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8C21-4B91-A940-DCFCF9DD7A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4" zoomScaleNormal="100" workbookViewId="0">
      <selection activeCell="BL64" sqref="BL64:BZ6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川崎市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1535141</v>
      </c>
      <c r="AM8" s="44"/>
      <c r="AN8" s="44"/>
      <c r="AO8" s="44"/>
      <c r="AP8" s="44"/>
      <c r="AQ8" s="44"/>
      <c r="AR8" s="44"/>
      <c r="AS8" s="44"/>
      <c r="AT8" s="45">
        <f>データ!$S$6</f>
        <v>142.96</v>
      </c>
      <c r="AU8" s="46"/>
      <c r="AV8" s="46"/>
      <c r="AW8" s="46"/>
      <c r="AX8" s="46"/>
      <c r="AY8" s="46"/>
      <c r="AZ8" s="46"/>
      <c r="BA8" s="46"/>
      <c r="BB8" s="47">
        <f>データ!$T$6</f>
        <v>10738.26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56.24</v>
      </c>
      <c r="J10" s="46"/>
      <c r="K10" s="46"/>
      <c r="L10" s="46"/>
      <c r="M10" s="46"/>
      <c r="N10" s="46"/>
      <c r="O10" s="80"/>
      <c r="P10" s="47">
        <f>データ!$P$6</f>
        <v>100</v>
      </c>
      <c r="Q10" s="47"/>
      <c r="R10" s="47"/>
      <c r="S10" s="47"/>
      <c r="T10" s="47"/>
      <c r="U10" s="47"/>
      <c r="V10" s="47"/>
      <c r="W10" s="44">
        <f>データ!$Q$6</f>
        <v>2321</v>
      </c>
      <c r="X10" s="44"/>
      <c r="Y10" s="44"/>
      <c r="Z10" s="44"/>
      <c r="AA10" s="44"/>
      <c r="AB10" s="44"/>
      <c r="AC10" s="44"/>
      <c r="AD10" s="2"/>
      <c r="AE10" s="2"/>
      <c r="AF10" s="2"/>
      <c r="AG10" s="2"/>
      <c r="AH10" s="2"/>
      <c r="AI10" s="2"/>
      <c r="AJ10" s="2"/>
      <c r="AK10" s="2"/>
      <c r="AL10" s="44">
        <f>データ!$U$6</f>
        <v>1553892</v>
      </c>
      <c r="AM10" s="44"/>
      <c r="AN10" s="44"/>
      <c r="AO10" s="44"/>
      <c r="AP10" s="44"/>
      <c r="AQ10" s="44"/>
      <c r="AR10" s="44"/>
      <c r="AS10" s="44"/>
      <c r="AT10" s="45">
        <f>データ!$V$6</f>
        <v>144.35</v>
      </c>
      <c r="AU10" s="46"/>
      <c r="AV10" s="46"/>
      <c r="AW10" s="46"/>
      <c r="AX10" s="46"/>
      <c r="AY10" s="46"/>
      <c r="AZ10" s="46"/>
      <c r="BA10" s="46"/>
      <c r="BB10" s="47">
        <f>データ!$W$6</f>
        <v>10764.75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PHRRWOHojvO9u0GYcbAgBtL9IMJi2zs51HvjAq11AS1kSUSLxbT8sa+2EPX/A1ZUZtcbmpvxEfKL+EecgvTpQ==" saltValue="GRYGUZM2ANGCzsG6L3k4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141305</v>
      </c>
      <c r="D6" s="20">
        <f t="shared" si="3"/>
        <v>46</v>
      </c>
      <c r="E6" s="20">
        <f t="shared" si="3"/>
        <v>1</v>
      </c>
      <c r="F6" s="20">
        <f t="shared" si="3"/>
        <v>0</v>
      </c>
      <c r="G6" s="20">
        <f t="shared" si="3"/>
        <v>1</v>
      </c>
      <c r="H6" s="20" t="str">
        <f t="shared" si="3"/>
        <v>神奈川県　川崎市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56.24</v>
      </c>
      <c r="P6" s="21">
        <f t="shared" si="3"/>
        <v>100</v>
      </c>
      <c r="Q6" s="21">
        <f t="shared" si="3"/>
        <v>2321</v>
      </c>
      <c r="R6" s="21">
        <f t="shared" si="3"/>
        <v>1535141</v>
      </c>
      <c r="S6" s="21">
        <f t="shared" si="3"/>
        <v>142.96</v>
      </c>
      <c r="T6" s="21">
        <f t="shared" si="3"/>
        <v>10738.26</v>
      </c>
      <c r="U6" s="21">
        <f t="shared" si="3"/>
        <v>1553892</v>
      </c>
      <c r="V6" s="21">
        <f t="shared" si="3"/>
        <v>144.35</v>
      </c>
      <c r="W6" s="21">
        <f t="shared" si="3"/>
        <v>10764.75</v>
      </c>
      <c r="X6" s="22">
        <f>IF(X7="",NA(),X7)</f>
        <v>110.9</v>
      </c>
      <c r="Y6" s="22">
        <f t="shared" ref="Y6:AG6" si="4">IF(Y7="",NA(),Y7)</f>
        <v>106.01</v>
      </c>
      <c r="Z6" s="22">
        <f t="shared" si="4"/>
        <v>103.59</v>
      </c>
      <c r="AA6" s="22">
        <f t="shared" si="4"/>
        <v>104.49</v>
      </c>
      <c r="AB6" s="22">
        <f t="shared" si="4"/>
        <v>105.44</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256.87</v>
      </c>
      <c r="AU6" s="22">
        <f t="shared" ref="AU6:BC6" si="6">IF(AU7="",NA(),AU7)</f>
        <v>245.46</v>
      </c>
      <c r="AV6" s="22">
        <f t="shared" si="6"/>
        <v>209.1</v>
      </c>
      <c r="AW6" s="22">
        <f t="shared" si="6"/>
        <v>178.25</v>
      </c>
      <c r="AX6" s="22">
        <f t="shared" si="6"/>
        <v>193.27</v>
      </c>
      <c r="AY6" s="22">
        <f t="shared" si="6"/>
        <v>170.76</v>
      </c>
      <c r="AZ6" s="22">
        <f t="shared" si="6"/>
        <v>169.11</v>
      </c>
      <c r="BA6" s="22">
        <f t="shared" si="6"/>
        <v>157.01</v>
      </c>
      <c r="BB6" s="22">
        <f t="shared" si="6"/>
        <v>147.65</v>
      </c>
      <c r="BC6" s="22">
        <f t="shared" si="6"/>
        <v>150.03</v>
      </c>
      <c r="BD6" s="21" t="str">
        <f>IF(BD7="","",IF(BD7="-","【-】","【"&amp;SUBSTITUTE(TEXT(BD7,"#,##0.00"),"-","△")&amp;"】"))</f>
        <v>【239.69】</v>
      </c>
      <c r="BE6" s="22">
        <f>IF(BE7="",NA(),BE7)</f>
        <v>280.24</v>
      </c>
      <c r="BF6" s="22">
        <f t="shared" ref="BF6:BN6" si="7">IF(BF7="",NA(),BF7)</f>
        <v>292.89999999999998</v>
      </c>
      <c r="BG6" s="22">
        <f t="shared" si="7"/>
        <v>305.77</v>
      </c>
      <c r="BH6" s="22">
        <f t="shared" si="7"/>
        <v>315.16000000000003</v>
      </c>
      <c r="BI6" s="22">
        <f t="shared" si="7"/>
        <v>328.91</v>
      </c>
      <c r="BJ6" s="22">
        <f t="shared" si="7"/>
        <v>200.12</v>
      </c>
      <c r="BK6" s="22">
        <f t="shared" si="7"/>
        <v>194.42</v>
      </c>
      <c r="BL6" s="22">
        <f t="shared" si="7"/>
        <v>195.5</v>
      </c>
      <c r="BM6" s="22">
        <f t="shared" si="7"/>
        <v>195.64</v>
      </c>
      <c r="BN6" s="22">
        <f t="shared" si="7"/>
        <v>199.14</v>
      </c>
      <c r="BO6" s="21" t="str">
        <f>IF(BO7="","",IF(BO7="-","【-】","【"&amp;SUBSTITUTE(TEXT(BO7,"#,##0.00"),"-","△")&amp;"】"))</f>
        <v>【264.86】</v>
      </c>
      <c r="BP6" s="22">
        <f>IF(BP7="",NA(),BP7)</f>
        <v>88.37</v>
      </c>
      <c r="BQ6" s="22">
        <f t="shared" ref="BQ6:BY6" si="8">IF(BQ7="",NA(),BQ7)</f>
        <v>83.78</v>
      </c>
      <c r="BR6" s="22">
        <f t="shared" si="8"/>
        <v>81.99</v>
      </c>
      <c r="BS6" s="22">
        <f t="shared" si="8"/>
        <v>82.65</v>
      </c>
      <c r="BT6" s="22">
        <f t="shared" si="8"/>
        <v>83.34</v>
      </c>
      <c r="BU6" s="22">
        <f t="shared" si="8"/>
        <v>98.26</v>
      </c>
      <c r="BV6" s="22">
        <f t="shared" si="8"/>
        <v>100.4</v>
      </c>
      <c r="BW6" s="22">
        <f t="shared" si="8"/>
        <v>96.51</v>
      </c>
      <c r="BX6" s="22">
        <f t="shared" si="8"/>
        <v>95.29</v>
      </c>
      <c r="BY6" s="22">
        <f t="shared" si="8"/>
        <v>95.27</v>
      </c>
      <c r="BZ6" s="21" t="str">
        <f>IF(BZ7="","",IF(BZ7="-","【-】","【"&amp;SUBSTITUTE(TEXT(BZ7,"#,##0.00"),"-","△")&amp;"】"))</f>
        <v>【97.59】</v>
      </c>
      <c r="CA6" s="22">
        <f>IF(CA7="",NA(),CA7)</f>
        <v>161.87</v>
      </c>
      <c r="CB6" s="22">
        <f t="shared" ref="CB6:CJ6" si="9">IF(CB7="",NA(),CB7)</f>
        <v>170.6</v>
      </c>
      <c r="CC6" s="22">
        <f t="shared" si="9"/>
        <v>174.34</v>
      </c>
      <c r="CD6" s="22">
        <f t="shared" si="9"/>
        <v>174.16</v>
      </c>
      <c r="CE6" s="22">
        <f t="shared" si="9"/>
        <v>172.75</v>
      </c>
      <c r="CF6" s="22">
        <f t="shared" si="9"/>
        <v>172.33</v>
      </c>
      <c r="CG6" s="22">
        <f t="shared" si="9"/>
        <v>172.8</v>
      </c>
      <c r="CH6" s="22">
        <f t="shared" si="9"/>
        <v>180.94</v>
      </c>
      <c r="CI6" s="22">
        <f t="shared" si="9"/>
        <v>186.56</v>
      </c>
      <c r="CJ6" s="22">
        <f t="shared" si="9"/>
        <v>189.6</v>
      </c>
      <c r="CK6" s="21" t="str">
        <f>IF(CK7="","",IF(CK7="-","【-】","【"&amp;SUBSTITUTE(TEXT(CK7,"#,##0.00"),"-","△")&amp;"】"))</f>
        <v>【181.66】</v>
      </c>
      <c r="CL6" s="22">
        <f>IF(CL7="",NA(),CL7)</f>
        <v>67.36</v>
      </c>
      <c r="CM6" s="22">
        <f t="shared" ref="CM6:CU6" si="10">IF(CM7="",NA(),CM7)</f>
        <v>66.209999999999994</v>
      </c>
      <c r="CN6" s="22">
        <f t="shared" si="10"/>
        <v>65.209999999999994</v>
      </c>
      <c r="CO6" s="22">
        <f t="shared" si="10"/>
        <v>64.97</v>
      </c>
      <c r="CP6" s="22">
        <f t="shared" si="10"/>
        <v>65.12</v>
      </c>
      <c r="CQ6" s="22">
        <f t="shared" si="10"/>
        <v>59.37</v>
      </c>
      <c r="CR6" s="22">
        <f t="shared" si="10"/>
        <v>58.84</v>
      </c>
      <c r="CS6" s="22">
        <f t="shared" si="10"/>
        <v>58.91</v>
      </c>
      <c r="CT6" s="22">
        <f t="shared" si="10"/>
        <v>58.89</v>
      </c>
      <c r="CU6" s="22">
        <f t="shared" si="10"/>
        <v>59.38</v>
      </c>
      <c r="CV6" s="21" t="str">
        <f>IF(CV7="","",IF(CV7="-","【-】","【"&amp;SUBSTITUTE(TEXT(CV7,"#,##0.00"),"-","△")&amp;"】"))</f>
        <v>【60.21】</v>
      </c>
      <c r="CW6" s="22">
        <f>IF(CW7="",NA(),CW7)</f>
        <v>92.79</v>
      </c>
      <c r="CX6" s="22">
        <f t="shared" ref="CX6:DF6" si="11">IF(CX7="",NA(),CX7)</f>
        <v>93.68</v>
      </c>
      <c r="CY6" s="22">
        <f t="shared" si="11"/>
        <v>93.5</v>
      </c>
      <c r="CZ6" s="22">
        <f t="shared" si="11"/>
        <v>93.46</v>
      </c>
      <c r="DA6" s="22">
        <f t="shared" si="11"/>
        <v>93.76</v>
      </c>
      <c r="DB6" s="22">
        <f t="shared" si="11"/>
        <v>93.68</v>
      </c>
      <c r="DC6" s="22">
        <f t="shared" si="11"/>
        <v>94.13</v>
      </c>
      <c r="DD6" s="22">
        <f t="shared" si="11"/>
        <v>93.84</v>
      </c>
      <c r="DE6" s="22">
        <f t="shared" si="11"/>
        <v>93.56</v>
      </c>
      <c r="DF6" s="22">
        <f t="shared" si="11"/>
        <v>93.7</v>
      </c>
      <c r="DG6" s="21" t="str">
        <f>IF(DG7="","",IF(DG7="-","【-】","【"&amp;SUBSTITUTE(TEXT(DG7,"#,##0.00"),"-","△")&amp;"】"))</f>
        <v>【89.21】</v>
      </c>
      <c r="DH6" s="22">
        <f>IF(DH7="",NA(),DH7)</f>
        <v>49.8</v>
      </c>
      <c r="DI6" s="22">
        <f t="shared" ref="DI6:DQ6" si="12">IF(DI7="",NA(),DI7)</f>
        <v>49.64</v>
      </c>
      <c r="DJ6" s="22">
        <f t="shared" si="12"/>
        <v>49.53</v>
      </c>
      <c r="DK6" s="22">
        <f t="shared" si="12"/>
        <v>49.39</v>
      </c>
      <c r="DL6" s="22">
        <f t="shared" si="12"/>
        <v>48.98</v>
      </c>
      <c r="DM6" s="22">
        <f t="shared" si="12"/>
        <v>50.32</v>
      </c>
      <c r="DN6" s="22">
        <f t="shared" si="12"/>
        <v>50.93</v>
      </c>
      <c r="DO6" s="22">
        <f t="shared" si="12"/>
        <v>51.24</v>
      </c>
      <c r="DP6" s="22">
        <f t="shared" si="12"/>
        <v>51.59</v>
      </c>
      <c r="DQ6" s="22">
        <f t="shared" si="12"/>
        <v>51.71</v>
      </c>
      <c r="DR6" s="21" t="str">
        <f>IF(DR7="","",IF(DR7="-","【-】","【"&amp;SUBSTITUTE(TEXT(DR7,"#,##0.00"),"-","△")&amp;"】"))</f>
        <v>【52.41】</v>
      </c>
      <c r="DS6" s="22">
        <f>IF(DS7="",NA(),DS7)</f>
        <v>28.16</v>
      </c>
      <c r="DT6" s="22">
        <f t="shared" ref="DT6:EB6" si="13">IF(DT7="",NA(),DT7)</f>
        <v>27.98</v>
      </c>
      <c r="DU6" s="22">
        <f t="shared" si="13"/>
        <v>28.08</v>
      </c>
      <c r="DV6" s="22">
        <f t="shared" si="13"/>
        <v>27.69</v>
      </c>
      <c r="DW6" s="22">
        <f t="shared" si="13"/>
        <v>27.75</v>
      </c>
      <c r="DX6" s="22">
        <f t="shared" si="13"/>
        <v>24.26</v>
      </c>
      <c r="DY6" s="22">
        <f t="shared" si="13"/>
        <v>25.55</v>
      </c>
      <c r="DZ6" s="22">
        <f t="shared" si="13"/>
        <v>26.73</v>
      </c>
      <c r="EA6" s="22">
        <f t="shared" si="13"/>
        <v>28.09</v>
      </c>
      <c r="EB6" s="22">
        <f t="shared" si="13"/>
        <v>29.51</v>
      </c>
      <c r="EC6" s="21" t="str">
        <f>IF(EC7="","",IF(EC7="-","【-】","【"&amp;SUBSTITUTE(TEXT(EC7,"#,##0.00"),"-","△")&amp;"】"))</f>
        <v>【26.78】</v>
      </c>
      <c r="ED6" s="22">
        <f>IF(ED7="",NA(),ED7)</f>
        <v>1.68</v>
      </c>
      <c r="EE6" s="22">
        <f t="shared" ref="EE6:EM6" si="14">IF(EE7="",NA(),EE7)</f>
        <v>2.13</v>
      </c>
      <c r="EF6" s="22">
        <f t="shared" si="14"/>
        <v>1.89</v>
      </c>
      <c r="EG6" s="22">
        <f t="shared" si="14"/>
        <v>1.81</v>
      </c>
      <c r="EH6" s="22">
        <f t="shared" si="14"/>
        <v>1.64</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141305</v>
      </c>
      <c r="D7" s="24">
        <v>46</v>
      </c>
      <c r="E7" s="24">
        <v>1</v>
      </c>
      <c r="F7" s="24">
        <v>0</v>
      </c>
      <c r="G7" s="24">
        <v>1</v>
      </c>
      <c r="H7" s="24" t="s">
        <v>93</v>
      </c>
      <c r="I7" s="24" t="s">
        <v>94</v>
      </c>
      <c r="J7" s="24" t="s">
        <v>95</v>
      </c>
      <c r="K7" s="24" t="s">
        <v>96</v>
      </c>
      <c r="L7" s="24" t="s">
        <v>97</v>
      </c>
      <c r="M7" s="24" t="s">
        <v>98</v>
      </c>
      <c r="N7" s="25" t="s">
        <v>99</v>
      </c>
      <c r="O7" s="25">
        <v>56.24</v>
      </c>
      <c r="P7" s="25">
        <v>100</v>
      </c>
      <c r="Q7" s="25">
        <v>2321</v>
      </c>
      <c r="R7" s="25">
        <v>1535141</v>
      </c>
      <c r="S7" s="25">
        <v>142.96</v>
      </c>
      <c r="T7" s="25">
        <v>10738.26</v>
      </c>
      <c r="U7" s="25">
        <v>1553892</v>
      </c>
      <c r="V7" s="25">
        <v>144.35</v>
      </c>
      <c r="W7" s="25">
        <v>10764.75</v>
      </c>
      <c r="X7" s="25">
        <v>110.9</v>
      </c>
      <c r="Y7" s="25">
        <v>106.01</v>
      </c>
      <c r="Z7" s="25">
        <v>103.59</v>
      </c>
      <c r="AA7" s="25">
        <v>104.49</v>
      </c>
      <c r="AB7" s="25">
        <v>105.44</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256.87</v>
      </c>
      <c r="AU7" s="25">
        <v>245.46</v>
      </c>
      <c r="AV7" s="25">
        <v>209.1</v>
      </c>
      <c r="AW7" s="25">
        <v>178.25</v>
      </c>
      <c r="AX7" s="25">
        <v>193.27</v>
      </c>
      <c r="AY7" s="25">
        <v>170.76</v>
      </c>
      <c r="AZ7" s="25">
        <v>169.11</v>
      </c>
      <c r="BA7" s="25">
        <v>157.01</v>
      </c>
      <c r="BB7" s="25">
        <v>147.65</v>
      </c>
      <c r="BC7" s="25">
        <v>150.03</v>
      </c>
      <c r="BD7" s="25">
        <v>239.69</v>
      </c>
      <c r="BE7" s="25">
        <v>280.24</v>
      </c>
      <c r="BF7" s="25">
        <v>292.89999999999998</v>
      </c>
      <c r="BG7" s="25">
        <v>305.77</v>
      </c>
      <c r="BH7" s="25">
        <v>315.16000000000003</v>
      </c>
      <c r="BI7" s="25">
        <v>328.91</v>
      </c>
      <c r="BJ7" s="25">
        <v>200.12</v>
      </c>
      <c r="BK7" s="25">
        <v>194.42</v>
      </c>
      <c r="BL7" s="25">
        <v>195.5</v>
      </c>
      <c r="BM7" s="25">
        <v>195.64</v>
      </c>
      <c r="BN7" s="25">
        <v>199.14</v>
      </c>
      <c r="BO7" s="25">
        <v>264.86</v>
      </c>
      <c r="BP7" s="25">
        <v>88.37</v>
      </c>
      <c r="BQ7" s="25">
        <v>83.78</v>
      </c>
      <c r="BR7" s="25">
        <v>81.99</v>
      </c>
      <c r="BS7" s="25">
        <v>82.65</v>
      </c>
      <c r="BT7" s="25">
        <v>83.34</v>
      </c>
      <c r="BU7" s="25">
        <v>98.26</v>
      </c>
      <c r="BV7" s="25">
        <v>100.4</v>
      </c>
      <c r="BW7" s="25">
        <v>96.51</v>
      </c>
      <c r="BX7" s="25">
        <v>95.29</v>
      </c>
      <c r="BY7" s="25">
        <v>95.27</v>
      </c>
      <c r="BZ7" s="25">
        <v>97.59</v>
      </c>
      <c r="CA7" s="25">
        <v>161.87</v>
      </c>
      <c r="CB7" s="25">
        <v>170.6</v>
      </c>
      <c r="CC7" s="25">
        <v>174.34</v>
      </c>
      <c r="CD7" s="25">
        <v>174.16</v>
      </c>
      <c r="CE7" s="25">
        <v>172.75</v>
      </c>
      <c r="CF7" s="25">
        <v>172.33</v>
      </c>
      <c r="CG7" s="25">
        <v>172.8</v>
      </c>
      <c r="CH7" s="25">
        <v>180.94</v>
      </c>
      <c r="CI7" s="25">
        <v>186.56</v>
      </c>
      <c r="CJ7" s="25">
        <v>189.6</v>
      </c>
      <c r="CK7" s="25">
        <v>181.66</v>
      </c>
      <c r="CL7" s="25">
        <v>67.36</v>
      </c>
      <c r="CM7" s="25">
        <v>66.209999999999994</v>
      </c>
      <c r="CN7" s="25">
        <v>65.209999999999994</v>
      </c>
      <c r="CO7" s="25">
        <v>64.97</v>
      </c>
      <c r="CP7" s="25">
        <v>65.12</v>
      </c>
      <c r="CQ7" s="25">
        <v>59.37</v>
      </c>
      <c r="CR7" s="25">
        <v>58.84</v>
      </c>
      <c r="CS7" s="25">
        <v>58.91</v>
      </c>
      <c r="CT7" s="25">
        <v>58.89</v>
      </c>
      <c r="CU7" s="25">
        <v>59.38</v>
      </c>
      <c r="CV7" s="25">
        <v>60.21</v>
      </c>
      <c r="CW7" s="25">
        <v>92.79</v>
      </c>
      <c r="CX7" s="25">
        <v>93.68</v>
      </c>
      <c r="CY7" s="25">
        <v>93.5</v>
      </c>
      <c r="CZ7" s="25">
        <v>93.46</v>
      </c>
      <c r="DA7" s="25">
        <v>93.76</v>
      </c>
      <c r="DB7" s="25">
        <v>93.68</v>
      </c>
      <c r="DC7" s="25">
        <v>94.13</v>
      </c>
      <c r="DD7" s="25">
        <v>93.84</v>
      </c>
      <c r="DE7" s="25">
        <v>93.56</v>
      </c>
      <c r="DF7" s="25">
        <v>93.7</v>
      </c>
      <c r="DG7" s="25">
        <v>89.21</v>
      </c>
      <c r="DH7" s="25">
        <v>49.8</v>
      </c>
      <c r="DI7" s="25">
        <v>49.64</v>
      </c>
      <c r="DJ7" s="25">
        <v>49.53</v>
      </c>
      <c r="DK7" s="25">
        <v>49.39</v>
      </c>
      <c r="DL7" s="25">
        <v>48.98</v>
      </c>
      <c r="DM7" s="25">
        <v>50.32</v>
      </c>
      <c r="DN7" s="25">
        <v>50.93</v>
      </c>
      <c r="DO7" s="25">
        <v>51.24</v>
      </c>
      <c r="DP7" s="25">
        <v>51.59</v>
      </c>
      <c r="DQ7" s="25">
        <v>51.71</v>
      </c>
      <c r="DR7" s="25">
        <v>52.41</v>
      </c>
      <c r="DS7" s="25">
        <v>28.16</v>
      </c>
      <c r="DT7" s="25">
        <v>27.98</v>
      </c>
      <c r="DU7" s="25">
        <v>28.08</v>
      </c>
      <c r="DV7" s="25">
        <v>27.69</v>
      </c>
      <c r="DW7" s="25">
        <v>27.75</v>
      </c>
      <c r="DX7" s="25">
        <v>24.26</v>
      </c>
      <c r="DY7" s="25">
        <v>25.55</v>
      </c>
      <c r="DZ7" s="25">
        <v>26.73</v>
      </c>
      <c r="EA7" s="25">
        <v>28.09</v>
      </c>
      <c r="EB7" s="25">
        <v>29.51</v>
      </c>
      <c r="EC7" s="25">
        <v>26.78</v>
      </c>
      <c r="ED7" s="25">
        <v>1.68</v>
      </c>
      <c r="EE7" s="25">
        <v>2.13</v>
      </c>
      <c r="EF7" s="25">
        <v>1.89</v>
      </c>
      <c r="EG7" s="25">
        <v>1.81</v>
      </c>
      <c r="EH7" s="25">
        <v>1.64</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729748C-999C-4724-A598-71FCCB006FB5}"/>
</file>

<file path=customXml/itemProps2.xml><?xml version="1.0" encoding="utf-8"?>
<ds:datastoreItem xmlns:ds="http://schemas.openxmlformats.org/officeDocument/2006/customXml" ds:itemID="{1402E856-7C6C-4292-898B-BA66E4FFC326}"/>
</file>

<file path=customXml/itemProps3.xml><?xml version="1.0" encoding="utf-8"?>
<ds:datastoreItem xmlns:ds="http://schemas.openxmlformats.org/officeDocument/2006/customXml" ds:itemID="{882CB75D-6868-414A-9193-AAD20AED163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2026-02-02T05:21:57Z</cp:lastPrinted>
  <dcterms:created xsi:type="dcterms:W3CDTF">2025-12-12T09:14:57Z</dcterms:created>
  <dcterms:modified xsi:type="dcterms:W3CDTF">2026-02-02T05:33:04Z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