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kawasaki.local\庁内共有ファイルサーバ\82（交）企画管理部経理課\契約担当\☆郡谷\001_【年度別契約フォルダ】\R08年度契約\01_○入札\○080119-3_【WTO】いすゞ自動車純正部品購入（単価契約）\01_仕様書等\"/>
    </mc:Choice>
  </mc:AlternateContent>
  <xr:revisionPtr revIDLastSave="0" documentId="13_ncr:1_{A0A9616D-D50A-41CC-8D0C-6D28E13B21E5}" xr6:coauthVersionLast="47" xr6:coauthVersionMax="47" xr10:uidLastSave="{00000000-0000-0000-0000-000000000000}"/>
  <bookViews>
    <workbookView xWindow="-21720" yWindow="-2190" windowWidth="21840" windowHeight="13020" xr2:uid="{00000000-000D-0000-FFFF-FFFF00000000}"/>
  </bookViews>
  <sheets>
    <sheet name="入札用" sheetId="3" r:id="rId1"/>
  </sheets>
  <definedNames>
    <definedName name="_xlnm._FilterDatabase" localSheetId="0" hidden="1">入札用!$A$6:$P$6</definedName>
    <definedName name="_xlnm.Print_Area" localSheetId="0">入札用!$A$1:$O$72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 i="3" l="1"/>
  <c r="L36" i="3"/>
  <c r="L35" i="3"/>
  <c r="L34" i="3"/>
  <c r="L52" i="3"/>
  <c r="L51" i="3"/>
  <c r="L50" i="3"/>
  <c r="L49" i="3"/>
  <c r="L48" i="3"/>
  <c r="L47" i="3"/>
  <c r="L46" i="3"/>
  <c r="L45" i="3"/>
  <c r="L44" i="3"/>
  <c r="L43" i="3"/>
  <c r="L42" i="3"/>
  <c r="L41" i="3"/>
  <c r="L40" i="3"/>
  <c r="L39" i="3"/>
  <c r="L38" i="3"/>
  <c r="L37" i="3"/>
  <c r="L33" i="3"/>
  <c r="L32" i="3"/>
  <c r="L31" i="3"/>
  <c r="L30" i="3"/>
  <c r="L29" i="3"/>
  <c r="L28" i="3"/>
  <c r="L27" i="3"/>
  <c r="L26" i="3"/>
  <c r="L25" i="3"/>
  <c r="L24" i="3"/>
  <c r="L23" i="3"/>
  <c r="L22" i="3"/>
  <c r="L21" i="3"/>
  <c r="L20" i="3"/>
  <c r="L19" i="3"/>
  <c r="L18" i="3"/>
  <c r="L17" i="3"/>
  <c r="L16" i="3"/>
  <c r="L15" i="3"/>
  <c r="L14" i="3"/>
  <c r="L13" i="3"/>
  <c r="L12" i="3"/>
  <c r="L11" i="3"/>
  <c r="L10" i="3"/>
  <c r="L9" i="3"/>
  <c r="L8" i="3"/>
  <c r="L7" i="3"/>
  <c r="N11" i="3"/>
  <c r="N46" i="3" l="1"/>
  <c r="O46" i="3" s="1"/>
  <c r="N42" i="3"/>
  <c r="O42" i="3" s="1"/>
  <c r="N43" i="3"/>
  <c r="N44" i="3"/>
  <c r="O44" i="3" s="1"/>
  <c r="N41" i="3"/>
  <c r="N40" i="3"/>
  <c r="O40" i="3" s="1"/>
  <c r="N39" i="3"/>
  <c r="O39" i="3" s="1"/>
  <c r="N38" i="3"/>
  <c r="O38" i="3" s="1"/>
  <c r="N35" i="3"/>
  <c r="O35" i="3" s="1"/>
  <c r="N34" i="3"/>
  <c r="O34" i="3" s="1"/>
  <c r="N32" i="3"/>
  <c r="O32" i="3" s="1"/>
  <c r="N31" i="3"/>
  <c r="O31" i="3" s="1"/>
  <c r="N30" i="3"/>
  <c r="O30" i="3" s="1"/>
  <c r="N27" i="3"/>
  <c r="O27" i="3" s="1"/>
  <c r="N26" i="3"/>
  <c r="O26" i="3" s="1"/>
  <c r="N25" i="3"/>
  <c r="O25" i="3" s="1"/>
  <c r="N24" i="3"/>
  <c r="O24" i="3" s="1"/>
  <c r="N23" i="3"/>
  <c r="O23" i="3" s="1"/>
  <c r="N37" i="3"/>
  <c r="O37" i="3" s="1"/>
  <c r="N36" i="3"/>
  <c r="O36" i="3" s="1"/>
  <c r="N29" i="3"/>
  <c r="N28" i="3"/>
  <c r="N52" i="3" l="1"/>
  <c r="O52" i="3" s="1"/>
  <c r="O29" i="3"/>
  <c r="O43" i="3"/>
  <c r="O41" i="3"/>
  <c r="O28" i="3"/>
  <c r="N45" i="3"/>
  <c r="O45" i="3" s="1"/>
  <c r="N33" i="3"/>
  <c r="O33" i="3" s="1"/>
  <c r="N51" i="3" l="1"/>
  <c r="O51" i="3" s="1"/>
  <c r="N6" i="3"/>
  <c r="O6" i="3" s="1"/>
  <c r="N7" i="3"/>
  <c r="O7" i="3" s="1"/>
  <c r="N8" i="3"/>
  <c r="O8" i="3" s="1"/>
  <c r="N47" i="3"/>
  <c r="N48" i="3"/>
  <c r="O48" i="3" s="1"/>
  <c r="N49" i="3"/>
  <c r="O49" i="3" s="1"/>
  <c r="N50" i="3"/>
  <c r="O50" i="3" s="1"/>
  <c r="N14" i="3"/>
  <c r="O14" i="3" s="1"/>
  <c r="N15" i="3"/>
  <c r="N18" i="3"/>
  <c r="O18" i="3" s="1"/>
  <c r="N19" i="3"/>
  <c r="N20" i="3"/>
  <c r="N21" i="3"/>
  <c r="O21" i="3" s="1"/>
  <c r="N22" i="3"/>
  <c r="O22" i="3" s="1"/>
  <c r="N10" i="3"/>
  <c r="O10" i="3" s="1"/>
  <c r="N9" i="3"/>
  <c r="O47" i="3" l="1"/>
  <c r="O20" i="3"/>
  <c r="O15" i="3"/>
  <c r="N17" i="3"/>
  <c r="O17" i="3" s="1"/>
  <c r="N13" i="3"/>
  <c r="O13" i="3" s="1"/>
  <c r="O19" i="3"/>
  <c r="N16" i="3"/>
  <c r="O16" i="3" s="1"/>
  <c r="N12" i="3"/>
  <c r="O12" i="3" s="1"/>
  <c r="O11" i="3"/>
  <c r="O9" i="3"/>
  <c r="O53" i="3" l="1"/>
  <c r="L57" i="3" s="1"/>
</calcChain>
</file>

<file path=xl/sharedStrings.xml><?xml version="1.0" encoding="utf-8"?>
<sst xmlns="http://schemas.openxmlformats.org/spreadsheetml/2006/main" count="210" uniqueCount="148">
  <si>
    <t>いすゞ自動車純正部品単価契約</t>
    <rPh sb="3" eb="6">
      <t>ジドウシャ</t>
    </rPh>
    <rPh sb="6" eb="8">
      <t>ジュンセイ</t>
    </rPh>
    <rPh sb="8" eb="10">
      <t>ブヒン</t>
    </rPh>
    <rPh sb="10" eb="12">
      <t>タンカ</t>
    </rPh>
    <rPh sb="12" eb="14">
      <t>ケイヤク</t>
    </rPh>
    <phoneticPr fontId="3"/>
  </si>
  <si>
    <t>社名：</t>
    <rPh sb="0" eb="2">
      <t>シャメイ</t>
    </rPh>
    <phoneticPr fontId="3"/>
  </si>
  <si>
    <t>いすゞ自動車純正部品単価割引率</t>
    <rPh sb="3" eb="6">
      <t>ジドウシャ</t>
    </rPh>
    <rPh sb="6" eb="8">
      <t>ジュンセイ</t>
    </rPh>
    <rPh sb="8" eb="10">
      <t>ブヒン</t>
    </rPh>
    <rPh sb="10" eb="12">
      <t>タンカ</t>
    </rPh>
    <rPh sb="12" eb="14">
      <t>ワリビキ</t>
    </rPh>
    <rPh sb="14" eb="15">
      <t>リツ</t>
    </rPh>
    <phoneticPr fontId="7"/>
  </si>
  <si>
    <t>区分</t>
    <rPh sb="0" eb="2">
      <t>クブン</t>
    </rPh>
    <phoneticPr fontId="7"/>
  </si>
  <si>
    <t>割引率</t>
    <rPh sb="0" eb="2">
      <t>ワリビキ</t>
    </rPh>
    <rPh sb="2" eb="3">
      <t>リツ</t>
    </rPh>
    <phoneticPr fontId="7"/>
  </si>
  <si>
    <t>区分</t>
    <rPh sb="0" eb="2">
      <t>クブン</t>
    </rPh>
    <phoneticPr fontId="3"/>
  </si>
  <si>
    <t>通番</t>
    <rPh sb="0" eb="2">
      <t>ツウバン</t>
    </rPh>
    <phoneticPr fontId="3"/>
  </si>
  <si>
    <t>品名</t>
  </si>
  <si>
    <t>品番</t>
    <rPh sb="0" eb="2">
      <t>ヒンバン</t>
    </rPh>
    <phoneticPr fontId="3"/>
  </si>
  <si>
    <t>購入予定数量</t>
    <rPh sb="0" eb="2">
      <t>コウニュウ</t>
    </rPh>
    <rPh sb="2" eb="4">
      <t>ヨテイ</t>
    </rPh>
    <rPh sb="4" eb="6">
      <t>スウリョウ</t>
    </rPh>
    <phoneticPr fontId="3"/>
  </si>
  <si>
    <t>クラス</t>
    <phoneticPr fontId="3"/>
  </si>
  <si>
    <t>割引率（%）</t>
    <rPh sb="0" eb="2">
      <t>ワリビキ</t>
    </rPh>
    <rPh sb="2" eb="3">
      <t>リツ</t>
    </rPh>
    <phoneticPr fontId="3"/>
  </si>
  <si>
    <t>単価（税抜）</t>
    <rPh sb="0" eb="2">
      <t>タンカ</t>
    </rPh>
    <rPh sb="3" eb="5">
      <t>ゼイヌキ</t>
    </rPh>
    <phoneticPr fontId="3"/>
  </si>
  <si>
    <t>金額（税抜）</t>
    <rPh sb="0" eb="2">
      <t>キンガク</t>
    </rPh>
    <rPh sb="3" eb="5">
      <t>ゼイヌキ</t>
    </rPh>
    <phoneticPr fontId="3"/>
  </si>
  <si>
    <t>定価</t>
    <rPh sb="0" eb="2">
      <t>テイカ</t>
    </rPh>
    <phoneticPr fontId="3"/>
  </si>
  <si>
    <t>割引後</t>
    <rPh sb="0" eb="2">
      <t>ワリビキ</t>
    </rPh>
    <rPh sb="2" eb="3">
      <t>ゴ</t>
    </rPh>
    <phoneticPr fontId="3"/>
  </si>
  <si>
    <t>一般部品</t>
    <rPh sb="0" eb="2">
      <t>イッパン</t>
    </rPh>
    <rPh sb="2" eb="4">
      <t>ブヒン</t>
    </rPh>
    <phoneticPr fontId="7"/>
  </si>
  <si>
    <t>一般部品</t>
    <rPh sb="0" eb="2">
      <t>イッパン</t>
    </rPh>
    <rPh sb="2" eb="4">
      <t>ブヒン</t>
    </rPh>
    <phoneticPr fontId="3"/>
  </si>
  <si>
    <t>特別部品</t>
    <rPh sb="0" eb="2">
      <t>トクベツ</t>
    </rPh>
    <rPh sb="2" eb="4">
      <t>ブヒン</t>
    </rPh>
    <phoneticPr fontId="7"/>
  </si>
  <si>
    <t>トルクロッド
ブッシュ</t>
    <phoneticPr fontId="3"/>
  </si>
  <si>
    <t>バッテリー液</t>
  </si>
  <si>
    <t>特別部品</t>
    <rPh sb="0" eb="2">
      <t>トクベツ</t>
    </rPh>
    <rPh sb="2" eb="4">
      <t>ブヒン</t>
    </rPh>
    <phoneticPr fontId="3"/>
  </si>
  <si>
    <t>特別</t>
    <rPh sb="0" eb="2">
      <t>トクベツ</t>
    </rPh>
    <phoneticPr fontId="3"/>
  </si>
  <si>
    <t>※</t>
    <phoneticPr fontId="3"/>
  </si>
  <si>
    <t>購入予定数量はあくまで予定であり、購入を保証するものではない。</t>
    <rPh sb="0" eb="2">
      <t>コウニュウ</t>
    </rPh>
    <rPh sb="2" eb="4">
      <t>ヨテイ</t>
    </rPh>
    <rPh sb="4" eb="6">
      <t>スウリョウ</t>
    </rPh>
    <rPh sb="11" eb="13">
      <t>ヨテイ</t>
    </rPh>
    <rPh sb="17" eb="19">
      <t>コウニュウ</t>
    </rPh>
    <rPh sb="20" eb="22">
      <t>ホショウ</t>
    </rPh>
    <phoneticPr fontId="3"/>
  </si>
  <si>
    <t>クラスとは、いすゞ自動車㈱が各部品に設定するクラスを表す。</t>
    <rPh sb="9" eb="12">
      <t>ジドウシャ</t>
    </rPh>
    <rPh sb="14" eb="17">
      <t>カクブヒン</t>
    </rPh>
    <rPh sb="18" eb="20">
      <t>セッテイ</t>
    </rPh>
    <rPh sb="26" eb="27">
      <t>アラワ</t>
    </rPh>
    <phoneticPr fontId="3"/>
  </si>
  <si>
    <t>割引率とは、いすゞ自動車㈱が設定する定価に対する割引率で、一般部品はクラスごとの割引設定、特別部品は品名ごとの割引率設定とする。</t>
    <rPh sb="0" eb="2">
      <t>ワリビキ</t>
    </rPh>
    <rPh sb="2" eb="3">
      <t>リツ</t>
    </rPh>
    <rPh sb="9" eb="12">
      <t>ジドウシャ</t>
    </rPh>
    <rPh sb="14" eb="16">
      <t>セッテイ</t>
    </rPh>
    <rPh sb="18" eb="20">
      <t>テイカ</t>
    </rPh>
    <rPh sb="21" eb="22">
      <t>タイ</t>
    </rPh>
    <rPh sb="24" eb="26">
      <t>ワリビキ</t>
    </rPh>
    <rPh sb="26" eb="27">
      <t>リツ</t>
    </rPh>
    <rPh sb="29" eb="31">
      <t>イッパン</t>
    </rPh>
    <rPh sb="31" eb="33">
      <t>ブヒン</t>
    </rPh>
    <rPh sb="40" eb="42">
      <t>ワリビキ</t>
    </rPh>
    <rPh sb="42" eb="44">
      <t>セッテイ</t>
    </rPh>
    <rPh sb="45" eb="47">
      <t>トクベツ</t>
    </rPh>
    <rPh sb="47" eb="49">
      <t>ブヒン</t>
    </rPh>
    <rPh sb="50" eb="52">
      <t>ヒンメイ</t>
    </rPh>
    <rPh sb="55" eb="57">
      <t>ワリビキ</t>
    </rPh>
    <rPh sb="57" eb="58">
      <t>リツ</t>
    </rPh>
    <rPh sb="58" eb="60">
      <t>セッテイ</t>
    </rPh>
    <phoneticPr fontId="3"/>
  </si>
  <si>
    <t>一般部品に記載の品番は例であり、記載のない部品もクラスに対する割引を適用する。</t>
    <rPh sb="0" eb="2">
      <t>イッパン</t>
    </rPh>
    <rPh sb="2" eb="4">
      <t>ブヒン</t>
    </rPh>
    <rPh sb="5" eb="7">
      <t>キサイ</t>
    </rPh>
    <rPh sb="8" eb="10">
      <t>ヒンバン</t>
    </rPh>
    <rPh sb="11" eb="12">
      <t>レイ</t>
    </rPh>
    <rPh sb="16" eb="18">
      <t>キサイ</t>
    </rPh>
    <rPh sb="21" eb="23">
      <t>ブヒン</t>
    </rPh>
    <rPh sb="28" eb="29">
      <t>タイ</t>
    </rPh>
    <rPh sb="31" eb="33">
      <t>ワリビキ</t>
    </rPh>
    <rPh sb="34" eb="36">
      <t>テキヨウ</t>
    </rPh>
    <phoneticPr fontId="3"/>
  </si>
  <si>
    <t>特別部品に記載の品番は例であり、記載のない部品も特別割引を適用する。ただし、トルクロッドブッシュは品番記載のあるもののみ特別割引を適用する。</t>
    <rPh sb="0" eb="2">
      <t>トクベツ</t>
    </rPh>
    <rPh sb="2" eb="4">
      <t>ブヒン</t>
    </rPh>
    <rPh sb="5" eb="7">
      <t>キサイ</t>
    </rPh>
    <rPh sb="8" eb="10">
      <t>ヒンバン</t>
    </rPh>
    <rPh sb="11" eb="12">
      <t>レイ</t>
    </rPh>
    <rPh sb="16" eb="18">
      <t>キサイ</t>
    </rPh>
    <rPh sb="21" eb="23">
      <t>ブヒン</t>
    </rPh>
    <rPh sb="24" eb="26">
      <t>トクベツ</t>
    </rPh>
    <rPh sb="26" eb="28">
      <t>ワリビキ</t>
    </rPh>
    <rPh sb="29" eb="31">
      <t>テキヨウ</t>
    </rPh>
    <rPh sb="49" eb="51">
      <t>ヒンバン</t>
    </rPh>
    <rPh sb="50" eb="51">
      <t>ブヒン</t>
    </rPh>
    <rPh sb="51" eb="53">
      <t>キサイ</t>
    </rPh>
    <rPh sb="60" eb="62">
      <t>トクベツ</t>
    </rPh>
    <rPh sb="62" eb="64">
      <t>ワリビキ</t>
    </rPh>
    <rPh sb="65" eb="67">
      <t>テキヨウ</t>
    </rPh>
    <phoneticPr fontId="3"/>
  </si>
  <si>
    <t>特別部品中のベアリングとは、いすゞ純正部品クラスＶ、Ｓ、Ａに該当するものとする。</t>
    <rPh sb="0" eb="2">
      <t>トクベツ</t>
    </rPh>
    <rPh sb="2" eb="4">
      <t>ブヒン</t>
    </rPh>
    <rPh sb="4" eb="5">
      <t>チュウ</t>
    </rPh>
    <rPh sb="17" eb="19">
      <t>ジュンセイ</t>
    </rPh>
    <rPh sb="19" eb="21">
      <t>ブヒン</t>
    </rPh>
    <rPh sb="30" eb="32">
      <t>ガイトウ</t>
    </rPh>
    <phoneticPr fontId="3"/>
  </si>
  <si>
    <t>特別部品中のエレメントにＰＣＶエレメントは含まない。</t>
    <rPh sb="0" eb="2">
      <t>トクベツ</t>
    </rPh>
    <rPh sb="2" eb="4">
      <t>ブヒン</t>
    </rPh>
    <rPh sb="4" eb="5">
      <t>チュウ</t>
    </rPh>
    <rPh sb="21" eb="22">
      <t>フク</t>
    </rPh>
    <phoneticPr fontId="3"/>
  </si>
  <si>
    <t>クラス・品名</t>
    <rPh sb="4" eb="6">
      <t>ヒンメイ</t>
    </rPh>
    <phoneticPr fontId="7"/>
  </si>
  <si>
    <t>※１</t>
  </si>
  <si>
    <t>各品番</t>
    <rPh sb="0" eb="1">
      <t>カク</t>
    </rPh>
    <rPh sb="1" eb="3">
      <t>ヒンバン</t>
    </rPh>
    <phoneticPr fontId="3"/>
  </si>
  <si>
    <t>各クラス</t>
    <rPh sb="0" eb="1">
      <t>カク</t>
    </rPh>
    <phoneticPr fontId="9"/>
  </si>
  <si>
    <t>各割引率</t>
    <rPh sb="0" eb="1">
      <t>カク</t>
    </rPh>
    <rPh sb="1" eb="3">
      <t>ワリビキ</t>
    </rPh>
    <rPh sb="3" eb="4">
      <t>リツ</t>
    </rPh>
    <phoneticPr fontId="9"/>
  </si>
  <si>
    <t>※１</t>
    <phoneticPr fontId="3"/>
  </si>
  <si>
    <t>主要部品以外</t>
    <rPh sb="0" eb="2">
      <t>シュヨウ</t>
    </rPh>
    <rPh sb="2" eb="4">
      <t>ブヒン</t>
    </rPh>
    <rPh sb="4" eb="6">
      <t>イガイ</t>
    </rPh>
    <phoneticPr fontId="3"/>
  </si>
  <si>
    <t>小　　　　計・・・（ア）</t>
    <rPh sb="0" eb="1">
      <t>ショウ</t>
    </rPh>
    <rPh sb="5" eb="6">
      <t>ケイ</t>
    </rPh>
    <phoneticPr fontId="3"/>
  </si>
  <si>
    <t>その他の部品・・・（イ）</t>
    <phoneticPr fontId="3"/>
  </si>
  <si>
    <t>入札金額・・・（ア）＋（イ）</t>
    <rPh sb="0" eb="2">
      <t>ニュウサツ</t>
    </rPh>
    <rPh sb="2" eb="4">
      <t>キンガク</t>
    </rPh>
    <phoneticPr fontId="3"/>
  </si>
  <si>
    <t>8-98233214-1</t>
  </si>
  <si>
    <t>8-98312897-0</t>
  </si>
  <si>
    <t>ｸﾗﾝｸﾌﾟｰﾘｰ</t>
  </si>
  <si>
    <t>8-98327450-0</t>
  </si>
  <si>
    <t>ｶﾑｼｬﾌﾄ</t>
  </si>
  <si>
    <t>8-98317462-0</t>
  </si>
  <si>
    <t>1-09639034-0</t>
  </si>
  <si>
    <t>Fﾍﾞﾛｰｽﾞ</t>
  </si>
  <si>
    <t>8-97678357-0</t>
  </si>
  <si>
    <t>8-98302393-1</t>
  </si>
  <si>
    <t>DPDﾌｨﾙﾀｰ</t>
  </si>
  <si>
    <t>ﾊﾌﾞﾍﾞｱﾘﾝｸﾞ</t>
  </si>
  <si>
    <t>ｸﾗｯﾁﾃﾞｨｽｸ</t>
  </si>
  <si>
    <t>8-98181084-1</t>
  </si>
  <si>
    <t>ﾄﾙｸﾛｯﾄﾞﾌﾞｯｼｭ</t>
  </si>
  <si>
    <t>1-51519189-0</t>
  </si>
  <si>
    <t>1-51519190-0</t>
  </si>
  <si>
    <t>1-51519191-0</t>
  </si>
  <si>
    <t>8-98354339-0</t>
  </si>
  <si>
    <t>1-51519113-0</t>
  </si>
  <si>
    <t>1-51519146-0</t>
  </si>
  <si>
    <t>ﾌﾞﾚｰｷﾗｲﾆﾝｸﾞ</t>
  </si>
  <si>
    <t>1-88311427-0</t>
  </si>
  <si>
    <t>ﾌｭｰｴﾙｴﾚﾒﾝﾄ</t>
  </si>
  <si>
    <t>8-98372561-0</t>
  </si>
  <si>
    <t>441620-0400</t>
  </si>
  <si>
    <t>8-97636128-0</t>
  </si>
  <si>
    <t>ｴﾚﾒﾝﾄ</t>
  </si>
  <si>
    <t>8-98274486-0</t>
  </si>
  <si>
    <t>ﾊﾞｯﾃﾘ液</t>
  </si>
  <si>
    <t>G-Z2300004-0</t>
  </si>
  <si>
    <t>すべて</t>
  </si>
  <si>
    <t>Ｖ,Ｓ</t>
  </si>
  <si>
    <t>A</t>
  </si>
  <si>
    <t>B</t>
  </si>
  <si>
    <t>E,F,G,H</t>
  </si>
  <si>
    <t>D</t>
  </si>
  <si>
    <t>L</t>
  </si>
  <si>
    <t>ベアリング</t>
  </si>
  <si>
    <t>クラッチディスク</t>
  </si>
  <si>
    <t>ブレーキライニング</t>
  </si>
  <si>
    <t>デンソー製品</t>
    <rPh sb="4" eb="6">
      <t>セイヒン</t>
    </rPh>
    <phoneticPr fontId="2"/>
  </si>
  <si>
    <t>純正品ベルト</t>
    <rPh sb="0" eb="2">
      <t>ジュンセイ</t>
    </rPh>
    <rPh sb="2" eb="3">
      <t>ヒン</t>
    </rPh>
    <phoneticPr fontId="2"/>
  </si>
  <si>
    <t>エレメント</t>
  </si>
  <si>
    <t>フューエルエレメント</t>
  </si>
  <si>
    <t>車体部品</t>
    <rPh sb="0" eb="2">
      <t>シャタイ</t>
    </rPh>
    <rPh sb="2" eb="4">
      <t>ブヒン</t>
    </rPh>
    <phoneticPr fontId="2"/>
  </si>
  <si>
    <t>ｵｲﾙｼｰﾙ</t>
  </si>
  <si>
    <t>Rﾍﾞﾛｰｽﾞ</t>
  </si>
  <si>
    <t>EGRﾊﾞﾙﾌﾞ(ﾘﾋﾞﾙﾄ)</t>
  </si>
  <si>
    <t>A/Cﾃﾝｼｮﾝﾌﾟｰﾘｰ</t>
  </si>
  <si>
    <t>ｴｱ・ｴﾚﾒﾝﾄ</t>
  </si>
  <si>
    <t>ｴﾝｼﾞﾝﾏｳﾝﾄ(F)</t>
  </si>
  <si>
    <t>ｼﾘﾝﾀﾞｰﾗｲﾅｰｷｯﾄ</t>
  </si>
  <si>
    <t>NOXｾﾝｻｰ</t>
  </si>
  <si>
    <t>ｱｲﾄﾞﾙﾌﾟｰﾘｰ</t>
  </si>
  <si>
    <t>ﾌﾗｲﾎｲｰﾙ</t>
  </si>
  <si>
    <t>ｴﾝｼﾞﾝﾏｳﾝﾄ</t>
  </si>
  <si>
    <t>ﾌﾟﾚｯｼｬﾌﾟﾚｰﾄ</t>
  </si>
  <si>
    <t>ﾆｰﾘﾝｸﾞﾏｸﾞﾈﾁｯｸﾊﾞﾙﾌﾞ</t>
  </si>
  <si>
    <t>ﾌﾛﾝﾄﾄﾞﾗﾑ</t>
  </si>
  <si>
    <t>ﾘﾔﾌﾞﾚｰｷｼｭｰ(ﾘｰﾃﾞｨﾝｸﾞ)</t>
  </si>
  <si>
    <t>ﾘﾔﾌﾞﾚｰｷｼｭｰ(ﾄﾚｰﾃﾞｨﾝｸﾞ)</t>
  </si>
  <si>
    <t>ﾌﾛﾝﾄ車高調整ﾊﾞﾙﾌﾞ</t>
  </si>
  <si>
    <t>ﾌﾟﾚｯｼｬﾌﾟﾚｰﾄASSY</t>
  </si>
  <si>
    <t>ｱｲﾄﾞﾙﾀｲﾐﾝｸﾞﾌﾟｰﾘｰ</t>
  </si>
  <si>
    <t>ｴｱｺﾝﾌﾟﾚｯｻASSY(ﾘﾋﾞﾙﾄ)</t>
  </si>
  <si>
    <t>ﾌﾛﾝﾄﾌﾞﾚｰｷｼｭｰ(ﾄﾚｰﾃﾞｨﾝｸﾞ)</t>
  </si>
  <si>
    <t>ﾌﾛﾝﾄﾍﾞﾛｰｽﾞ</t>
  </si>
  <si>
    <t>ﾊｲﾌﾞﾘｯﾄﾞｲﾝﾊﾞｰﾀｰASSY</t>
  </si>
  <si>
    <t>ｷｬﾀﾘｽﾄASSY</t>
  </si>
  <si>
    <t>尿素水ｲﾝｼﾞｪｸﾀｰ</t>
  </si>
  <si>
    <t>日本電装製品</t>
    <rPh sb="0" eb="2">
      <t>ニホン</t>
    </rPh>
    <rPh sb="2" eb="4">
      <t>デンソウ</t>
    </rPh>
    <rPh sb="4" eb="6">
      <t>セイヒン</t>
    </rPh>
    <phoneticPr fontId="2"/>
  </si>
  <si>
    <t>純正品ﾍﾞﾙﾄ</t>
    <rPh sb="0" eb="2">
      <t>ジュンセイ</t>
    </rPh>
    <rPh sb="2" eb="3">
      <t>ヒン</t>
    </rPh>
    <phoneticPr fontId="2"/>
  </si>
  <si>
    <t>1-52111035-0</t>
  </si>
  <si>
    <t>1-87100505-1</t>
  </si>
  <si>
    <t>1-52111032-0</t>
  </si>
  <si>
    <t>8-98329133-0</t>
  </si>
  <si>
    <t>8-98289470-0</t>
  </si>
  <si>
    <t>1-53215172-0</t>
  </si>
  <si>
    <t>1-87813-149-3</t>
  </si>
  <si>
    <t>8-98305891-0</t>
  </si>
  <si>
    <t>8-97608057-4</t>
  </si>
  <si>
    <t>8-98155142-0</t>
  </si>
  <si>
    <t>8-98369280-0</t>
  </si>
  <si>
    <t>1-53225374-0</t>
  </si>
  <si>
    <t>1-31221131-0</t>
  </si>
  <si>
    <t>8-98368921-0</t>
  </si>
  <si>
    <t>8-98276957-0</t>
  </si>
  <si>
    <t>8-97525411-0</t>
  </si>
  <si>
    <t>8-97525412-0</t>
  </si>
  <si>
    <t>7-55305-606-0</t>
  </si>
  <si>
    <t>1-31220418-0</t>
  </si>
  <si>
    <t>8-97525373-1</t>
  </si>
  <si>
    <t>1-87110227-0</t>
  </si>
  <si>
    <t>8-97491277-0</t>
  </si>
  <si>
    <t>1-52111031-0</t>
  </si>
  <si>
    <t>8-98232569-0</t>
  </si>
  <si>
    <t>8-98356891-0</t>
  </si>
  <si>
    <t>8-98185743-5</t>
  </si>
  <si>
    <t>E</t>
  </si>
  <si>
    <t>F</t>
  </si>
  <si>
    <t>G</t>
  </si>
  <si>
    <t>Ｈ</t>
  </si>
  <si>
    <t>Ｓ</t>
  </si>
  <si>
    <t>いすゞ自動車純正部品単価契約　主要部品明細</t>
    <rPh sb="3" eb="6">
      <t>ジドウシャ</t>
    </rPh>
    <rPh sb="6" eb="8">
      <t>ジュンセイ</t>
    </rPh>
    <rPh sb="8" eb="10">
      <t>ブヒン</t>
    </rPh>
    <rPh sb="10" eb="12">
      <t>タンカ</t>
    </rPh>
    <rPh sb="12" eb="14">
      <t>ケイヤク</t>
    </rPh>
    <rPh sb="15" eb="17">
      <t>シュヨウ</t>
    </rPh>
    <rPh sb="17" eb="19">
      <t>ブヒン</t>
    </rPh>
    <rPh sb="19" eb="21">
      <t>メイサイ</t>
    </rPh>
    <phoneticPr fontId="3"/>
  </si>
  <si>
    <t>D</t>
    <phoneticPr fontId="3"/>
  </si>
  <si>
    <t>「その他の部品」とは、主要部品明細に記載のない購入予定部品の数量が少ない物で、部品の種類が多岐にわたるためそれを一括したもの。購入予定数量及び金額は令和6年度実績に基づくものであり、購入を保証するものではない。各割引率については、いすゞ自動車純正部品単価割引率を適用。</t>
    <rPh sb="30" eb="32">
      <t>スウリョウ</t>
    </rPh>
    <rPh sb="33" eb="34">
      <t>スク</t>
    </rPh>
    <rPh sb="36" eb="37">
      <t>モノ</t>
    </rPh>
    <rPh sb="39" eb="41">
      <t>ブヒン</t>
    </rPh>
    <rPh sb="42" eb="44">
      <t>シュルイ</t>
    </rPh>
    <rPh sb="45" eb="47">
      <t>タキ</t>
    </rPh>
    <rPh sb="77" eb="79">
      <t>ネンド</t>
    </rPh>
    <rPh sb="94" eb="96">
      <t>ホショウ</t>
    </rPh>
    <rPh sb="105" eb="106">
      <t>カク</t>
    </rPh>
    <rPh sb="106" eb="108">
      <t>ワリビキ</t>
    </rPh>
    <rPh sb="108" eb="109">
      <t>リツ</t>
    </rPh>
    <rPh sb="131" eb="133">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</si>
</sst>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14" x14ac:knownFonts="1">
    <font>
      <sz val="9"/>
      <name val="Microsoft Sans Serif"/>
      <family val="2"/>
    </font>
    <font>
      <sz val="9"/>
      <name val="Microsoft Sans Serif"/>
      <family val="2"/>
    </font>
    <font>
      <sz val="18"/>
      <name val="ＭＳ Ｐゴシック"/>
      <family val="2"/>
      <charset val="128"/>
    </font>
    <font>
      <sz val="6"/>
      <name val="ＭＳ Ｐゴシック"/>
      <family val="3"/>
      <charset val="128"/>
    </font>
    <font>
      <b/>
      <sz val="12"/>
      <name val="ＭＳ Ｐゴシック"/>
      <family val="3"/>
      <charset val="128"/>
    </font>
    <font>
      <sz val="12"/>
      <name val="Microsoft Sans Serif"/>
      <family val="2"/>
    </font>
    <font>
      <b/>
      <sz val="12"/>
      <name val="Microsoft Sans Serif"/>
      <family val="2"/>
    </font>
    <font>
      <sz val="6"/>
      <name val="ＭＳ Ｐゴシック"/>
      <family val="2"/>
      <charset val="128"/>
      <scheme val="minor"/>
    </font>
    <font>
      <b/>
      <sz val="12"/>
      <name val="ＭＳ Ｐゴシック"/>
      <family val="2"/>
      <charset val="128"/>
    </font>
    <font>
      <sz val="9"/>
      <name val="ＭＳ Ｐゴシック"/>
      <family val="3"/>
      <charset val="128"/>
    </font>
    <font>
      <sz val="12"/>
      <name val="ＭＳ Ｐゴシック"/>
      <family val="3"/>
      <charset val="128"/>
    </font>
    <font>
      <b/>
      <sz val="9"/>
      <name val="Microsoft Sans Serif"/>
      <family val="2"/>
    </font>
    <font>
      <b/>
      <sz val="9"/>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6">
    <xf numFmtId="0" fontId="0" fillId="0" borderId="0" xfId="0">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9" fontId="0" fillId="0" borderId="3" xfId="2" applyFont="1" applyBorder="1" applyAlignment="1" applyProtection="1">
      <alignment horizontal="center" vertical="center"/>
    </xf>
    <xf numFmtId="0" fontId="0" fillId="0" borderId="2" xfId="0" applyBorder="1">
      <alignment vertical="center"/>
    </xf>
    <xf numFmtId="176" fontId="0" fillId="0" borderId="2" xfId="1" applyNumberFormat="1" applyFont="1" applyBorder="1" applyAlignment="1" applyProtection="1">
      <alignment horizontal="right" vertical="center" shrinkToFit="1"/>
    </xf>
    <xf numFmtId="0" fontId="9" fillId="0" borderId="2" xfId="0" applyFont="1" applyBorder="1">
      <alignment vertical="center"/>
    </xf>
    <xf numFmtId="0" fontId="9" fillId="0" borderId="2" xfId="0" applyFont="1" applyBorder="1" applyAlignment="1">
      <alignment horizontal="center" vertical="center"/>
    </xf>
    <xf numFmtId="3" fontId="0" fillId="0" borderId="2" xfId="0" applyNumberFormat="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9" fillId="0" borderId="0" xfId="0" applyFont="1" applyAlignment="1">
      <alignment horizontal="center" vertical="center"/>
    </xf>
    <xf numFmtId="0" fontId="9" fillId="0" borderId="0" xfId="0" applyFont="1">
      <alignment vertical="center"/>
    </xf>
    <xf numFmtId="0" fontId="11" fillId="0" borderId="2" xfId="0" applyFont="1" applyBorder="1" applyAlignment="1">
      <alignment horizontal="center" vertical="center"/>
    </xf>
    <xf numFmtId="0" fontId="9" fillId="0" borderId="2" xfId="0" applyFont="1" applyBorder="1" applyAlignment="1">
      <alignment horizontal="center" vertical="center" shrinkToFit="1"/>
    </xf>
    <xf numFmtId="9" fontId="0" fillId="0" borderId="2" xfId="0" applyNumberFormat="1" applyBorder="1" applyAlignment="1">
      <alignment horizontal="center" vertical="center" shrinkToFit="1"/>
    </xf>
    <xf numFmtId="176" fontId="0" fillId="0" borderId="2" xfId="0" applyNumberFormat="1" applyBorder="1" applyAlignment="1">
      <alignment vertical="center" shrinkToFit="1"/>
    </xf>
    <xf numFmtId="0" fontId="4" fillId="0" borderId="0" xfId="0" applyFont="1" applyAlignment="1">
      <alignment horizontal="center" vertical="center"/>
    </xf>
    <xf numFmtId="176" fontId="6" fillId="0" borderId="0" xfId="1" applyNumberFormat="1" applyFont="1" applyBorder="1" applyAlignment="1" applyProtection="1">
      <alignment horizontal="center" vertical="center"/>
    </xf>
    <xf numFmtId="0" fontId="12" fillId="0" borderId="12" xfId="0" applyFont="1" applyBorder="1" applyAlignment="1">
      <alignment horizontal="center" vertical="top"/>
    </xf>
    <xf numFmtId="0" fontId="4" fillId="0" borderId="0" xfId="0" applyFont="1" applyAlignment="1">
      <alignment horizontal="center" vertical="top"/>
    </xf>
    <xf numFmtId="0" fontId="4" fillId="0" borderId="1" xfId="0" applyFont="1" applyBorder="1" applyAlignment="1">
      <alignment horizontal="center" vertical="center"/>
    </xf>
    <xf numFmtId="176" fontId="6" fillId="0" borderId="0" xfId="1" applyNumberFormat="1" applyFont="1" applyFill="1" applyBorder="1" applyAlignment="1" applyProtection="1">
      <alignment horizontal="center" vertical="center"/>
    </xf>
    <xf numFmtId="176" fontId="0" fillId="0" borderId="4" xfId="0" applyNumberFormat="1" applyBorder="1" applyAlignment="1">
      <alignment vertical="center" shrinkToFit="1"/>
    </xf>
    <xf numFmtId="0" fontId="13" fillId="0" borderId="0" xfId="0" applyFont="1">
      <alignment vertical="center"/>
    </xf>
    <xf numFmtId="0" fontId="0" fillId="0" borderId="2" xfId="0" applyBorder="1" applyAlignment="1">
      <alignment horizontal="left" vertical="center"/>
    </xf>
    <xf numFmtId="0" fontId="9" fillId="0" borderId="4" xfId="0" applyFont="1" applyBorder="1">
      <alignment vertical="center"/>
    </xf>
    <xf numFmtId="0" fontId="0" fillId="0" borderId="4" xfId="0" applyBorder="1">
      <alignment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shrinkToFit="1"/>
    </xf>
    <xf numFmtId="176" fontId="0" fillId="0" borderId="0" xfId="0" applyNumberFormat="1">
      <alignment vertical="center"/>
    </xf>
    <xf numFmtId="9" fontId="1" fillId="2" borderId="2" xfId="2" applyFont="1" applyFill="1" applyBorder="1" applyAlignment="1" applyProtection="1">
      <alignment horizontal="center" vertical="center"/>
      <protection locked="0"/>
    </xf>
    <xf numFmtId="176" fontId="1" fillId="0" borderId="2" xfId="1" applyNumberFormat="1" applyFont="1" applyBorder="1" applyAlignment="1" applyProtection="1">
      <alignment horizontal="right" vertical="center" shrinkToFit="1"/>
    </xf>
    <xf numFmtId="176" fontId="1" fillId="0" borderId="4" xfId="1" applyNumberFormat="1" applyFont="1" applyBorder="1" applyAlignment="1" applyProtection="1">
      <alignment horizontal="right" vertical="center" shrinkToFit="1"/>
    </xf>
    <xf numFmtId="9" fontId="0" fillId="2" borderId="2" xfId="0" applyNumberFormat="1" applyFill="1" applyBorder="1" applyAlignment="1">
      <alignment vertical="center" shrinkToFit="1"/>
    </xf>
    <xf numFmtId="176" fontId="0" fillId="2" borderId="2" xfId="0" applyNumberFormat="1" applyFill="1" applyBorder="1" applyAlignment="1">
      <alignment vertical="center" shrinkToFit="1"/>
    </xf>
    <xf numFmtId="176" fontId="0" fillId="2" borderId="4" xfId="0" applyNumberFormat="1" applyFill="1" applyBorder="1" applyAlignment="1">
      <alignment vertical="center" shrinkToFi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3"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2" xfId="0" applyFont="1" applyBorder="1" applyAlignment="1">
      <alignment horizontal="center" vertical="center" textRotation="255"/>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0" fillId="0" borderId="2" xfId="0" applyBorder="1" applyAlignment="1">
      <alignment horizontal="center" vertical="center"/>
    </xf>
    <xf numFmtId="0" fontId="9" fillId="0" borderId="2"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textRotation="255" shrinkToFit="1"/>
    </xf>
    <xf numFmtId="0" fontId="0" fillId="0" borderId="3" xfId="0" applyBorder="1" applyAlignment="1">
      <alignment horizontal="center" vertical="center" textRotation="255" shrinkToFit="1"/>
    </xf>
    <xf numFmtId="0" fontId="0" fillId="0" borderId="2" xfId="0" applyBorder="1" applyAlignment="1">
      <alignment horizontal="center" vertical="center" textRotation="255" shrinkToFit="1"/>
    </xf>
    <xf numFmtId="0" fontId="5" fillId="0" borderId="1" xfId="0" applyFont="1" applyBorder="1" applyAlignment="1">
      <alignment horizontal="left"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10" fillId="0" borderId="0" xfId="0" applyFont="1" applyAlignment="1">
      <alignment horizontal="left" vertical="center"/>
    </xf>
    <xf numFmtId="0" fontId="5" fillId="0" borderId="0" xfId="0" applyFont="1" applyAlignment="1">
      <alignment horizontal="left" vertical="center"/>
    </xf>
    <xf numFmtId="0" fontId="0" fillId="0" borderId="13" xfId="0"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176" fontId="6" fillId="0" borderId="10" xfId="1" applyNumberFormat="1" applyFont="1" applyBorder="1" applyAlignment="1" applyProtection="1">
      <alignment horizontal="center" vertical="center"/>
    </xf>
    <xf numFmtId="176" fontId="6" fillId="0" borderId="11" xfId="1" applyNumberFormat="1" applyFont="1" applyBorder="1" applyAlignment="1" applyProtection="1">
      <alignment horizontal="center" vertical="center"/>
    </xf>
    <xf numFmtId="0" fontId="9" fillId="0" borderId="0" xfId="0" applyFont="1" applyAlignment="1">
      <alignment horizontal="left" vertical="top" wrapText="1"/>
    </xf>
    <xf numFmtId="0" fontId="9" fillId="0" borderId="0" xfId="0" applyFont="1" applyAlignment="1">
      <alignment horizontal="left" vertical="top"/>
    </xf>
    <xf numFmtId="0" fontId="10" fillId="0" borderId="0" xfId="0" applyFont="1" applyAlignment="1">
      <alignment horizontal="left" vertical="center" wrapText="1"/>
    </xf>
    <xf numFmtId="0" fontId="8" fillId="0" borderId="1" xfId="0" applyFont="1" applyBorder="1" applyAlignment="1">
      <alignment horizontal="center"/>
    </xf>
    <xf numFmtId="0" fontId="6" fillId="0" borderId="1" xfId="0" applyFont="1" applyBorder="1" applyAlignment="1">
      <alignment horizontal="center"/>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71"/>
  <sheetViews>
    <sheetView tabSelected="1" zoomScaleNormal="100" zoomScaleSheetLayoutView="85" workbookViewId="0">
      <selection activeCell="L44" sqref="L44"/>
    </sheetView>
  </sheetViews>
  <sheetFormatPr defaultRowHeight="12.75" x14ac:dyDescent="0.2"/>
  <cols>
    <col min="1" max="1" width="6.140625" customWidth="1"/>
    <col min="2" max="3" width="13.140625" customWidth="1"/>
    <col min="4" max="4" width="12.7109375" style="2" customWidth="1"/>
    <col min="5" max="5" width="3.85546875" style="2" customWidth="1"/>
    <col min="6" max="6" width="5.28515625" customWidth="1"/>
    <col min="7" max="7" width="5.7109375" customWidth="1"/>
    <col min="8" max="8" width="29.28515625" customWidth="1"/>
    <col min="9" max="9" width="17.28515625" customWidth="1"/>
    <col min="10" max="10" width="8.5703125" bestFit="1" customWidth="1"/>
    <col min="11" max="11" width="10" style="2" customWidth="1"/>
    <col min="12" max="12" width="10.28515625" bestFit="1" customWidth="1"/>
    <col min="13" max="13" width="12.140625" customWidth="1"/>
    <col min="14" max="14" width="12.140625" style="3" customWidth="1"/>
    <col min="15" max="15" width="14.42578125" style="2" customWidth="1"/>
    <col min="16" max="16" width="5.5703125" customWidth="1"/>
  </cols>
  <sheetData>
    <row r="1" spans="1:18" ht="30" customHeight="1" x14ac:dyDescent="0.2">
      <c r="A1" s="1" t="s">
        <v>0</v>
      </c>
      <c r="L1" s="23" t="s">
        <v>1</v>
      </c>
      <c r="M1" s="58"/>
      <c r="N1" s="58"/>
      <c r="O1" s="58"/>
    </row>
    <row r="2" spans="1:18" ht="12.75" customHeight="1" x14ac:dyDescent="0.2"/>
    <row r="3" spans="1:18" ht="26.25" customHeight="1" x14ac:dyDescent="0.2">
      <c r="A3" s="59" t="s">
        <v>2</v>
      </c>
      <c r="B3" s="60"/>
      <c r="C3" s="60"/>
      <c r="D3" s="60"/>
      <c r="F3" s="61" t="s">
        <v>145</v>
      </c>
      <c r="G3" s="60"/>
      <c r="H3" s="60"/>
      <c r="I3" s="60"/>
      <c r="J3" s="60"/>
      <c r="K3" s="60"/>
      <c r="L3" s="60"/>
      <c r="M3" s="60"/>
      <c r="N3" s="60"/>
      <c r="O3" s="60"/>
    </row>
    <row r="4" spans="1:18" ht="20.25" customHeight="1" x14ac:dyDescent="0.2">
      <c r="A4" s="51" t="s">
        <v>3</v>
      </c>
      <c r="B4" s="52" t="s">
        <v>31</v>
      </c>
      <c r="C4" s="51"/>
      <c r="D4" s="51" t="s">
        <v>4</v>
      </c>
      <c r="E4" s="4"/>
      <c r="F4" s="43" t="s">
        <v>5</v>
      </c>
      <c r="G4" s="43" t="s">
        <v>6</v>
      </c>
      <c r="H4" s="62" t="s">
        <v>7</v>
      </c>
      <c r="I4" s="43" t="s">
        <v>8</v>
      </c>
      <c r="J4" s="48" t="s">
        <v>9</v>
      </c>
      <c r="K4" s="43" t="s">
        <v>10</v>
      </c>
      <c r="L4" s="43" t="s">
        <v>11</v>
      </c>
      <c r="M4" s="41" t="s">
        <v>12</v>
      </c>
      <c r="N4" s="42"/>
      <c r="O4" s="43" t="s">
        <v>13</v>
      </c>
    </row>
    <row r="5" spans="1:18" ht="20.25" customHeight="1" x14ac:dyDescent="0.2">
      <c r="A5" s="51"/>
      <c r="B5" s="51"/>
      <c r="C5" s="51"/>
      <c r="D5" s="51"/>
      <c r="E5" s="5"/>
      <c r="F5" s="44"/>
      <c r="G5" s="44"/>
      <c r="H5" s="63"/>
      <c r="I5" s="44"/>
      <c r="J5" s="44"/>
      <c r="K5" s="44"/>
      <c r="L5" s="44"/>
      <c r="M5" s="9" t="s">
        <v>14</v>
      </c>
      <c r="N5" s="9" t="s">
        <v>15</v>
      </c>
      <c r="O5" s="44"/>
    </row>
    <row r="6" spans="1:18" ht="25.5" customHeight="1" x14ac:dyDescent="0.2">
      <c r="A6" s="55" t="s">
        <v>16</v>
      </c>
      <c r="B6" s="51" t="s">
        <v>73</v>
      </c>
      <c r="C6" s="51"/>
      <c r="D6" s="35"/>
      <c r="E6" s="5"/>
      <c r="F6" s="47" t="s">
        <v>17</v>
      </c>
      <c r="G6" s="30">
        <v>1</v>
      </c>
      <c r="H6" s="8" t="s">
        <v>87</v>
      </c>
      <c r="I6" t="s">
        <v>47</v>
      </c>
      <c r="J6" s="30">
        <v>42</v>
      </c>
      <c r="K6" s="32" t="s">
        <v>140</v>
      </c>
      <c r="L6" s="38">
        <f>D9</f>
        <v>0</v>
      </c>
      <c r="M6" s="39">
        <v>2900</v>
      </c>
      <c r="N6" s="36">
        <f>IF(OR($M6="",$L6=""),"",ROUNDUP(($M6-$M6*$L6),0))</f>
        <v>2900</v>
      </c>
      <c r="O6" s="36">
        <f>IF(OR($M6="",$L6=""),"",$J6*$N6)</f>
        <v>121800</v>
      </c>
      <c r="R6" s="34"/>
    </row>
    <row r="7" spans="1:18" ht="25.5" customHeight="1" x14ac:dyDescent="0.2">
      <c r="A7" s="56"/>
      <c r="B7" s="51" t="s">
        <v>74</v>
      </c>
      <c r="C7" s="51"/>
      <c r="D7" s="35"/>
      <c r="E7" s="5"/>
      <c r="F7" s="47"/>
      <c r="G7" s="30">
        <v>2</v>
      </c>
      <c r="H7" s="6" t="s">
        <v>88</v>
      </c>
      <c r="I7" s="6" t="s">
        <v>114</v>
      </c>
      <c r="J7" s="30">
        <v>32</v>
      </c>
      <c r="K7" s="32" t="s">
        <v>141</v>
      </c>
      <c r="L7" s="38">
        <f>D9</f>
        <v>0</v>
      </c>
      <c r="M7" s="39">
        <v>46600</v>
      </c>
      <c r="N7" s="36">
        <f>IF(OR($M7="",$L7=""),"",ROUNDUP(($M7-$M7*$L7),0))</f>
        <v>46600</v>
      </c>
      <c r="O7" s="36">
        <f>IF(OR($M7="",$L7=""),"",$J7*$N7)</f>
        <v>1491200</v>
      </c>
      <c r="R7" s="34"/>
    </row>
    <row r="8" spans="1:18" ht="25.5" customHeight="1" x14ac:dyDescent="0.2">
      <c r="A8" s="56"/>
      <c r="B8" s="53" t="s">
        <v>75</v>
      </c>
      <c r="C8" s="54"/>
      <c r="D8" s="35"/>
      <c r="E8" s="5"/>
      <c r="F8" s="47"/>
      <c r="G8" s="30">
        <v>3</v>
      </c>
      <c r="H8" s="8" t="s">
        <v>48</v>
      </c>
      <c r="I8" s="6" t="s">
        <v>49</v>
      </c>
      <c r="J8" s="30">
        <v>22</v>
      </c>
      <c r="K8" s="32" t="s">
        <v>142</v>
      </c>
      <c r="L8" s="38">
        <f>D9</f>
        <v>0</v>
      </c>
      <c r="M8" s="39">
        <v>61000</v>
      </c>
      <c r="N8" s="36">
        <f t="shared" ref="N8:N50" si="0">IF(OR($M8="",$L8=""),"",ROUNDUP(($M8-$M8*$L8),0))</f>
        <v>61000</v>
      </c>
      <c r="O8" s="36">
        <f>IF(OR($M8="",$L8=""),"",$J8*$N8)</f>
        <v>1342000</v>
      </c>
      <c r="R8" s="34"/>
    </row>
    <row r="9" spans="1:18" ht="25.5" customHeight="1" x14ac:dyDescent="0.2">
      <c r="A9" s="56"/>
      <c r="B9" s="51" t="s">
        <v>76</v>
      </c>
      <c r="C9" s="51"/>
      <c r="D9" s="35"/>
      <c r="E9" s="5"/>
      <c r="F9" s="47"/>
      <c r="G9" s="30">
        <v>4</v>
      </c>
      <c r="H9" s="8" t="s">
        <v>89</v>
      </c>
      <c r="I9" t="s">
        <v>115</v>
      </c>
      <c r="J9" s="30">
        <v>20</v>
      </c>
      <c r="K9" s="32" t="s">
        <v>141</v>
      </c>
      <c r="L9" s="38">
        <f>D9</f>
        <v>0</v>
      </c>
      <c r="M9" s="39">
        <v>26620</v>
      </c>
      <c r="N9" s="36">
        <f t="shared" si="0"/>
        <v>26620</v>
      </c>
      <c r="O9" s="36">
        <f t="shared" ref="O9:O51" si="1">IF(OR($M9="",$L9=""),"",$J9*$N9)</f>
        <v>532400</v>
      </c>
      <c r="R9" s="34"/>
    </row>
    <row r="10" spans="1:18" ht="25.5" customHeight="1" x14ac:dyDescent="0.2">
      <c r="A10" s="56"/>
      <c r="B10" s="51" t="s">
        <v>77</v>
      </c>
      <c r="C10" s="51"/>
      <c r="D10" s="35"/>
      <c r="E10" s="5"/>
      <c r="F10" s="47"/>
      <c r="G10" s="30">
        <v>5</v>
      </c>
      <c r="H10" s="8" t="s">
        <v>88</v>
      </c>
      <c r="I10" s="6" t="s">
        <v>116</v>
      </c>
      <c r="J10" s="30">
        <v>20</v>
      </c>
      <c r="K10" s="32" t="s">
        <v>141</v>
      </c>
      <c r="L10" s="38">
        <f>D9</f>
        <v>0</v>
      </c>
      <c r="M10" s="39">
        <v>19000</v>
      </c>
      <c r="N10" s="36">
        <f t="shared" si="0"/>
        <v>19000</v>
      </c>
      <c r="O10" s="36">
        <f t="shared" si="1"/>
        <v>380000</v>
      </c>
      <c r="R10" s="34"/>
    </row>
    <row r="11" spans="1:18" ht="25.5" customHeight="1" x14ac:dyDescent="0.2">
      <c r="A11" s="56"/>
      <c r="B11" s="51" t="s">
        <v>78</v>
      </c>
      <c r="C11" s="51"/>
      <c r="D11" s="35"/>
      <c r="E11" s="5"/>
      <c r="F11" s="47"/>
      <c r="G11" s="30">
        <v>6</v>
      </c>
      <c r="H11" s="8" t="s">
        <v>90</v>
      </c>
      <c r="I11" s="6" t="s">
        <v>117</v>
      </c>
      <c r="J11" s="30">
        <v>11</v>
      </c>
      <c r="K11" s="32" t="s">
        <v>143</v>
      </c>
      <c r="L11" s="38">
        <f>D9</f>
        <v>0</v>
      </c>
      <c r="M11" s="39">
        <v>23000</v>
      </c>
      <c r="N11" s="36">
        <f>IF(OR($M11="",$L11=""),"",ROUNDUP(($M11-$M11*$L11),0))</f>
        <v>23000</v>
      </c>
      <c r="O11" s="36">
        <f t="shared" si="1"/>
        <v>253000</v>
      </c>
      <c r="R11" s="34"/>
    </row>
    <row r="12" spans="1:18" ht="25.5" customHeight="1" x14ac:dyDescent="0.2">
      <c r="A12" s="57" t="s">
        <v>18</v>
      </c>
      <c r="B12" s="52" t="s">
        <v>79</v>
      </c>
      <c r="C12" s="51"/>
      <c r="D12" s="35"/>
      <c r="E12" s="5"/>
      <c r="F12" s="47"/>
      <c r="G12" s="30">
        <v>7</v>
      </c>
      <c r="H12" s="8" t="s">
        <v>91</v>
      </c>
      <c r="I12" s="6" t="s">
        <v>118</v>
      </c>
      <c r="J12" s="30">
        <v>11</v>
      </c>
      <c r="K12" s="32" t="s">
        <v>144</v>
      </c>
      <c r="L12" s="38">
        <f>D6</f>
        <v>0</v>
      </c>
      <c r="M12" s="39">
        <v>18000</v>
      </c>
      <c r="N12" s="36">
        <f t="shared" si="0"/>
        <v>18000</v>
      </c>
      <c r="O12" s="36">
        <f t="shared" si="1"/>
        <v>198000</v>
      </c>
      <c r="R12" s="34"/>
    </row>
    <row r="13" spans="1:18" ht="25.5" customHeight="1" x14ac:dyDescent="0.2">
      <c r="A13" s="57"/>
      <c r="B13" s="51" t="s">
        <v>80</v>
      </c>
      <c r="C13" s="51"/>
      <c r="D13" s="35"/>
      <c r="E13" s="5"/>
      <c r="F13" s="47"/>
      <c r="G13" s="30">
        <v>8</v>
      </c>
      <c r="H13" s="8" t="s">
        <v>92</v>
      </c>
      <c r="I13" s="6" t="s">
        <v>119</v>
      </c>
      <c r="J13" s="30">
        <v>10</v>
      </c>
      <c r="K13" s="32" t="s">
        <v>141</v>
      </c>
      <c r="L13" s="38">
        <f>D9</f>
        <v>0</v>
      </c>
      <c r="M13" s="39">
        <v>13500</v>
      </c>
      <c r="N13" s="36">
        <f t="shared" si="0"/>
        <v>13500</v>
      </c>
      <c r="O13" s="36">
        <f t="shared" si="1"/>
        <v>135000</v>
      </c>
      <c r="R13" s="34"/>
    </row>
    <row r="14" spans="1:18" ht="25.5" customHeight="1" x14ac:dyDescent="0.2">
      <c r="A14" s="57"/>
      <c r="B14" s="48" t="s">
        <v>19</v>
      </c>
      <c r="C14" s="30" t="s">
        <v>56</v>
      </c>
      <c r="D14" s="35"/>
      <c r="E14" s="5"/>
      <c r="F14" s="47"/>
      <c r="G14" s="30">
        <v>9</v>
      </c>
      <c r="H14" s="8" t="s">
        <v>43</v>
      </c>
      <c r="I14" s="6" t="s">
        <v>44</v>
      </c>
      <c r="J14" s="30">
        <v>7</v>
      </c>
      <c r="K14" s="32" t="s">
        <v>142</v>
      </c>
      <c r="L14" s="38">
        <f>D9</f>
        <v>0</v>
      </c>
      <c r="M14" s="39">
        <v>86000</v>
      </c>
      <c r="N14" s="36">
        <f t="shared" si="0"/>
        <v>86000</v>
      </c>
      <c r="O14" s="36">
        <f t="shared" si="1"/>
        <v>602000</v>
      </c>
      <c r="R14" s="34"/>
    </row>
    <row r="15" spans="1:18" ht="25.5" customHeight="1" x14ac:dyDescent="0.2">
      <c r="A15" s="57"/>
      <c r="B15" s="49"/>
      <c r="C15" s="30" t="s">
        <v>57</v>
      </c>
      <c r="D15" s="35"/>
      <c r="E15" s="5"/>
      <c r="F15" s="47"/>
      <c r="G15" s="30">
        <v>10</v>
      </c>
      <c r="H15" s="8" t="s">
        <v>93</v>
      </c>
      <c r="I15" s="6" t="s">
        <v>120</v>
      </c>
      <c r="J15" s="30">
        <v>6</v>
      </c>
      <c r="K15" s="32" t="s">
        <v>142</v>
      </c>
      <c r="L15" s="38">
        <f>D9</f>
        <v>0</v>
      </c>
      <c r="M15" s="39">
        <v>84000</v>
      </c>
      <c r="N15" s="36">
        <f t="shared" si="0"/>
        <v>84000</v>
      </c>
      <c r="O15" s="36">
        <f t="shared" si="1"/>
        <v>504000</v>
      </c>
      <c r="R15" s="34"/>
    </row>
    <row r="16" spans="1:18" ht="25.5" customHeight="1" x14ac:dyDescent="0.2">
      <c r="A16" s="57"/>
      <c r="B16" s="49"/>
      <c r="C16" s="30" t="s">
        <v>58</v>
      </c>
      <c r="D16" s="35"/>
      <c r="E16" s="5"/>
      <c r="F16" s="47"/>
      <c r="G16" s="30">
        <v>11</v>
      </c>
      <c r="H16" s="8" t="s">
        <v>94</v>
      </c>
      <c r="I16" s="6" t="s">
        <v>50</v>
      </c>
      <c r="J16" s="30">
        <v>5</v>
      </c>
      <c r="K16" s="32" t="s">
        <v>142</v>
      </c>
      <c r="L16" s="38">
        <f>D9</f>
        <v>0</v>
      </c>
      <c r="M16" s="39">
        <v>92000</v>
      </c>
      <c r="N16" s="36">
        <f t="shared" si="0"/>
        <v>92000</v>
      </c>
      <c r="O16" s="36">
        <f t="shared" si="1"/>
        <v>460000</v>
      </c>
      <c r="R16" s="34"/>
    </row>
    <row r="17" spans="1:18" ht="25.5" customHeight="1" x14ac:dyDescent="0.2">
      <c r="A17" s="57"/>
      <c r="B17" s="49"/>
      <c r="C17" s="30" t="s">
        <v>42</v>
      </c>
      <c r="D17" s="35"/>
      <c r="E17" s="5"/>
      <c r="F17" s="47"/>
      <c r="G17" s="30">
        <v>12</v>
      </c>
      <c r="H17" s="8" t="s">
        <v>95</v>
      </c>
      <c r="I17" s="6" t="s">
        <v>121</v>
      </c>
      <c r="J17" s="30">
        <v>5</v>
      </c>
      <c r="K17" s="32" t="s">
        <v>141</v>
      </c>
      <c r="L17" s="38">
        <f>D9</f>
        <v>0</v>
      </c>
      <c r="M17" s="39">
        <v>29000</v>
      </c>
      <c r="N17" s="36">
        <f t="shared" si="0"/>
        <v>29000</v>
      </c>
      <c r="O17" s="36">
        <f t="shared" si="1"/>
        <v>145000</v>
      </c>
      <c r="R17" s="34"/>
    </row>
    <row r="18" spans="1:18" ht="25.5" customHeight="1" x14ac:dyDescent="0.2">
      <c r="A18" s="57"/>
      <c r="B18" s="49"/>
      <c r="C18" s="30" t="s">
        <v>59</v>
      </c>
      <c r="D18" s="35"/>
      <c r="E18" s="5"/>
      <c r="F18" s="47"/>
      <c r="G18" s="30">
        <v>13</v>
      </c>
      <c r="H18" s="8" t="s">
        <v>51</v>
      </c>
      <c r="I18" s="6" t="s">
        <v>122</v>
      </c>
      <c r="J18" s="30">
        <v>4</v>
      </c>
      <c r="K18" s="32" t="s">
        <v>146</v>
      </c>
      <c r="L18" s="38">
        <f>D10</f>
        <v>0</v>
      </c>
      <c r="M18" s="39">
        <v>260000</v>
      </c>
      <c r="N18" s="36">
        <f t="shared" si="0"/>
        <v>260000</v>
      </c>
      <c r="O18" s="36">
        <f t="shared" si="1"/>
        <v>1040000</v>
      </c>
      <c r="R18" s="34"/>
    </row>
    <row r="19" spans="1:18" ht="25.5" customHeight="1" x14ac:dyDescent="0.2">
      <c r="A19" s="57"/>
      <c r="B19" s="49"/>
      <c r="C19" s="30" t="s">
        <v>60</v>
      </c>
      <c r="D19" s="35"/>
      <c r="E19" s="5"/>
      <c r="F19" s="47"/>
      <c r="G19" s="30">
        <v>14</v>
      </c>
      <c r="H19" s="8" t="s">
        <v>51</v>
      </c>
      <c r="I19" s="6" t="s">
        <v>123</v>
      </c>
      <c r="J19" s="30">
        <v>4</v>
      </c>
      <c r="K19" s="32" t="s">
        <v>77</v>
      </c>
      <c r="L19" s="38">
        <f>D10</f>
        <v>0</v>
      </c>
      <c r="M19" s="39">
        <v>260000</v>
      </c>
      <c r="N19" s="36">
        <f t="shared" si="0"/>
        <v>260000</v>
      </c>
      <c r="O19" s="36">
        <f t="shared" si="1"/>
        <v>1040000</v>
      </c>
      <c r="R19" s="34"/>
    </row>
    <row r="20" spans="1:18" ht="25.5" customHeight="1" x14ac:dyDescent="0.2">
      <c r="A20" s="57"/>
      <c r="B20" s="50"/>
      <c r="C20" s="30" t="s">
        <v>61</v>
      </c>
      <c r="D20" s="35"/>
      <c r="E20" s="5"/>
      <c r="F20" s="47"/>
      <c r="G20" s="30">
        <v>15</v>
      </c>
      <c r="H20" s="8" t="s">
        <v>96</v>
      </c>
      <c r="I20" s="6" t="s">
        <v>124</v>
      </c>
      <c r="J20" s="30">
        <v>4</v>
      </c>
      <c r="K20" s="32" t="s">
        <v>77</v>
      </c>
      <c r="L20" s="38">
        <f>D10</f>
        <v>0</v>
      </c>
      <c r="M20" s="39">
        <v>200000</v>
      </c>
      <c r="N20" s="36">
        <f t="shared" si="0"/>
        <v>200000</v>
      </c>
      <c r="O20" s="36">
        <f t="shared" si="1"/>
        <v>800000</v>
      </c>
      <c r="R20" s="34"/>
    </row>
    <row r="21" spans="1:18" ht="25.5" customHeight="1" x14ac:dyDescent="0.2">
      <c r="A21" s="57"/>
      <c r="B21" s="41" t="s">
        <v>81</v>
      </c>
      <c r="C21" s="42"/>
      <c r="D21" s="35"/>
      <c r="E21" s="5"/>
      <c r="F21" s="47"/>
      <c r="G21" s="30">
        <v>16</v>
      </c>
      <c r="H21" s="8" t="s">
        <v>97</v>
      </c>
      <c r="I21" s="6" t="s">
        <v>125</v>
      </c>
      <c r="J21" s="30">
        <v>4</v>
      </c>
      <c r="K21" s="32" t="s">
        <v>141</v>
      </c>
      <c r="L21" s="38">
        <f>D9</f>
        <v>0</v>
      </c>
      <c r="M21" s="39">
        <v>39000</v>
      </c>
      <c r="N21" s="36">
        <f t="shared" si="0"/>
        <v>39000</v>
      </c>
      <c r="O21" s="36">
        <f t="shared" si="1"/>
        <v>156000</v>
      </c>
      <c r="R21" s="34"/>
    </row>
    <row r="22" spans="1:18" ht="25.5" customHeight="1" x14ac:dyDescent="0.2">
      <c r="A22" s="57"/>
      <c r="B22" s="41" t="s">
        <v>82</v>
      </c>
      <c r="C22" s="42"/>
      <c r="D22" s="35"/>
      <c r="E22" s="5"/>
      <c r="F22" s="47"/>
      <c r="G22" s="30">
        <v>17</v>
      </c>
      <c r="H22" s="8" t="s">
        <v>45</v>
      </c>
      <c r="I22" s="6" t="s">
        <v>41</v>
      </c>
      <c r="J22" s="30">
        <v>3</v>
      </c>
      <c r="K22" s="32" t="s">
        <v>142</v>
      </c>
      <c r="L22" s="38">
        <f>D9</f>
        <v>0</v>
      </c>
      <c r="M22" s="39">
        <v>130000</v>
      </c>
      <c r="N22" s="36">
        <f t="shared" si="0"/>
        <v>130000</v>
      </c>
      <c r="O22" s="36">
        <f t="shared" si="1"/>
        <v>390000</v>
      </c>
      <c r="R22" s="34"/>
    </row>
    <row r="23" spans="1:18" ht="25.5" customHeight="1" x14ac:dyDescent="0.2">
      <c r="A23" s="57"/>
      <c r="B23" s="41" t="s">
        <v>83</v>
      </c>
      <c r="C23" s="42"/>
      <c r="D23" s="35"/>
      <c r="F23" s="47"/>
      <c r="G23" s="30">
        <v>18</v>
      </c>
      <c r="H23" s="8" t="s">
        <v>98</v>
      </c>
      <c r="I23" s="6" t="s">
        <v>126</v>
      </c>
      <c r="J23" s="30">
        <v>3</v>
      </c>
      <c r="K23" s="32" t="s">
        <v>142</v>
      </c>
      <c r="L23" s="38">
        <f>D9</f>
        <v>0</v>
      </c>
      <c r="M23" s="39">
        <v>84000</v>
      </c>
      <c r="N23" s="36">
        <f t="shared" si="0"/>
        <v>84000</v>
      </c>
      <c r="O23" s="36">
        <f t="shared" si="1"/>
        <v>252000</v>
      </c>
      <c r="R23" s="34"/>
    </row>
    <row r="24" spans="1:18" ht="25.5" customHeight="1" x14ac:dyDescent="0.2">
      <c r="A24" s="57"/>
      <c r="B24" s="41" t="s">
        <v>84</v>
      </c>
      <c r="C24" s="42"/>
      <c r="D24" s="35"/>
      <c r="F24" s="47"/>
      <c r="G24" s="30">
        <v>19</v>
      </c>
      <c r="H24" s="8" t="s">
        <v>99</v>
      </c>
      <c r="I24" s="6" t="s">
        <v>127</v>
      </c>
      <c r="J24" s="30">
        <v>2</v>
      </c>
      <c r="K24" s="32" t="s">
        <v>142</v>
      </c>
      <c r="L24" s="38">
        <f>D9</f>
        <v>0</v>
      </c>
      <c r="M24" s="39">
        <v>135000</v>
      </c>
      <c r="N24" s="36">
        <f t="shared" si="0"/>
        <v>135000</v>
      </c>
      <c r="O24" s="36">
        <f t="shared" si="1"/>
        <v>270000</v>
      </c>
      <c r="R24" s="34"/>
    </row>
    <row r="25" spans="1:18" ht="25.5" customHeight="1" x14ac:dyDescent="0.2">
      <c r="A25" s="57"/>
      <c r="B25" s="53" t="s">
        <v>20</v>
      </c>
      <c r="C25" s="54"/>
      <c r="D25" s="35"/>
      <c r="F25" s="47"/>
      <c r="G25" s="30">
        <v>20</v>
      </c>
      <c r="H25" s="8" t="s">
        <v>100</v>
      </c>
      <c r="I25" s="6" t="s">
        <v>128</v>
      </c>
      <c r="J25" s="30">
        <v>2</v>
      </c>
      <c r="K25" s="32" t="s">
        <v>142</v>
      </c>
      <c r="L25" s="38">
        <f>D9</f>
        <v>0</v>
      </c>
      <c r="M25" s="39">
        <v>107000</v>
      </c>
      <c r="N25" s="36">
        <f t="shared" si="0"/>
        <v>107000</v>
      </c>
      <c r="O25" s="36">
        <f t="shared" si="1"/>
        <v>214000</v>
      </c>
      <c r="R25" s="34"/>
    </row>
    <row r="26" spans="1:18" ht="25.5" customHeight="1" x14ac:dyDescent="0.2">
      <c r="A26" s="57"/>
      <c r="B26" s="41" t="s">
        <v>85</v>
      </c>
      <c r="C26" s="42"/>
      <c r="D26" s="35"/>
      <c r="F26" s="47"/>
      <c r="G26" s="30">
        <v>21</v>
      </c>
      <c r="H26" s="8" t="s">
        <v>101</v>
      </c>
      <c r="I26" s="6" t="s">
        <v>129</v>
      </c>
      <c r="J26" s="30">
        <v>2</v>
      </c>
      <c r="K26" s="32" t="s">
        <v>142</v>
      </c>
      <c r="L26" s="38">
        <f>D9</f>
        <v>0</v>
      </c>
      <c r="M26" s="39">
        <v>102000</v>
      </c>
      <c r="N26" s="36">
        <f t="shared" si="0"/>
        <v>102000</v>
      </c>
      <c r="O26" s="36">
        <f t="shared" si="1"/>
        <v>204000</v>
      </c>
      <c r="R26" s="34"/>
    </row>
    <row r="27" spans="1:18" ht="25.5" customHeight="1" x14ac:dyDescent="0.2">
      <c r="A27" s="57"/>
      <c r="B27" s="41" t="s">
        <v>86</v>
      </c>
      <c r="C27" s="42"/>
      <c r="D27" s="35"/>
      <c r="F27" s="47"/>
      <c r="G27" s="30">
        <v>22</v>
      </c>
      <c r="H27" s="6" t="s">
        <v>102</v>
      </c>
      <c r="I27" s="6" t="s">
        <v>130</v>
      </c>
      <c r="J27" s="30">
        <v>2</v>
      </c>
      <c r="K27" s="32" t="s">
        <v>142</v>
      </c>
      <c r="L27" s="38">
        <f>D9</f>
        <v>0</v>
      </c>
      <c r="M27" s="39">
        <v>102000</v>
      </c>
      <c r="N27" s="36">
        <f t="shared" si="0"/>
        <v>102000</v>
      </c>
      <c r="O27" s="36">
        <f t="shared" si="1"/>
        <v>204000</v>
      </c>
      <c r="R27" s="34"/>
    </row>
    <row r="28" spans="1:18" ht="25.5" customHeight="1" x14ac:dyDescent="0.2">
      <c r="F28" s="47"/>
      <c r="G28" s="30">
        <v>23</v>
      </c>
      <c r="H28" s="8" t="s">
        <v>103</v>
      </c>
      <c r="I28" s="6" t="s">
        <v>131</v>
      </c>
      <c r="J28" s="30">
        <v>2</v>
      </c>
      <c r="K28" s="32" t="s">
        <v>143</v>
      </c>
      <c r="L28" s="38">
        <f>D9</f>
        <v>0</v>
      </c>
      <c r="M28" s="39">
        <v>78400</v>
      </c>
      <c r="N28" s="36">
        <f t="shared" si="0"/>
        <v>78400</v>
      </c>
      <c r="O28" s="36">
        <f t="shared" si="1"/>
        <v>156800</v>
      </c>
      <c r="R28" s="34"/>
    </row>
    <row r="29" spans="1:18" ht="25.5" customHeight="1" x14ac:dyDescent="0.2">
      <c r="F29" s="47"/>
      <c r="G29" s="30">
        <v>24</v>
      </c>
      <c r="H29" s="8" t="s">
        <v>104</v>
      </c>
      <c r="I29" s="6" t="s">
        <v>132</v>
      </c>
      <c r="J29" s="30">
        <v>2</v>
      </c>
      <c r="K29" s="32" t="s">
        <v>144</v>
      </c>
      <c r="L29" s="38">
        <f>D6</f>
        <v>0</v>
      </c>
      <c r="M29" s="39">
        <v>105000</v>
      </c>
      <c r="N29" s="36">
        <f t="shared" si="0"/>
        <v>105000</v>
      </c>
      <c r="O29" s="36">
        <f t="shared" si="1"/>
        <v>210000</v>
      </c>
      <c r="R29" s="34"/>
    </row>
    <row r="30" spans="1:18" ht="25.5" customHeight="1" x14ac:dyDescent="0.2">
      <c r="F30" s="47"/>
      <c r="G30" s="30">
        <v>25</v>
      </c>
      <c r="H30" s="6" t="s">
        <v>105</v>
      </c>
      <c r="I30" s="6" t="s">
        <v>133</v>
      </c>
      <c r="J30" s="30">
        <v>2</v>
      </c>
      <c r="K30" s="32" t="s">
        <v>142</v>
      </c>
      <c r="L30" s="38">
        <f>D9</f>
        <v>0</v>
      </c>
      <c r="M30" s="39">
        <v>67000</v>
      </c>
      <c r="N30" s="36">
        <f t="shared" si="0"/>
        <v>67000</v>
      </c>
      <c r="O30" s="36">
        <f t="shared" si="1"/>
        <v>134000</v>
      </c>
      <c r="R30" s="34"/>
    </row>
    <row r="31" spans="1:18" ht="25.5" customHeight="1" x14ac:dyDescent="0.2">
      <c r="F31" s="47"/>
      <c r="G31" s="30">
        <v>26</v>
      </c>
      <c r="H31" s="6" t="s">
        <v>106</v>
      </c>
      <c r="I31" t="s">
        <v>134</v>
      </c>
      <c r="J31" s="30">
        <v>2</v>
      </c>
      <c r="K31" s="32" t="s">
        <v>143</v>
      </c>
      <c r="L31" s="38">
        <f>D9</f>
        <v>0</v>
      </c>
      <c r="M31" s="39">
        <v>62000</v>
      </c>
      <c r="N31" s="36">
        <f t="shared" si="0"/>
        <v>62000</v>
      </c>
      <c r="O31" s="36">
        <f t="shared" si="1"/>
        <v>124000</v>
      </c>
      <c r="R31" s="34"/>
    </row>
    <row r="32" spans="1:18" ht="25.5" customHeight="1" x14ac:dyDescent="0.2">
      <c r="F32" s="47"/>
      <c r="G32" s="30">
        <v>27</v>
      </c>
      <c r="H32" s="8" t="s">
        <v>107</v>
      </c>
      <c r="I32" s="6" t="s">
        <v>135</v>
      </c>
      <c r="J32" s="30">
        <v>2</v>
      </c>
      <c r="K32" s="32" t="s">
        <v>142</v>
      </c>
      <c r="L32" s="38">
        <f>D9</f>
        <v>0</v>
      </c>
      <c r="M32" s="39">
        <v>62000</v>
      </c>
      <c r="N32" s="36">
        <f t="shared" si="0"/>
        <v>62000</v>
      </c>
      <c r="O32" s="36">
        <f t="shared" si="1"/>
        <v>124000</v>
      </c>
      <c r="R32" s="34"/>
    </row>
    <row r="33" spans="6:18" ht="25.5" customHeight="1" x14ac:dyDescent="0.2">
      <c r="F33" s="47"/>
      <c r="G33" s="30">
        <v>28</v>
      </c>
      <c r="H33" s="6" t="s">
        <v>108</v>
      </c>
      <c r="I33" s="6" t="s">
        <v>136</v>
      </c>
      <c r="J33" s="30">
        <v>2</v>
      </c>
      <c r="K33" s="32" t="s">
        <v>142</v>
      </c>
      <c r="L33" s="38">
        <f>D9</f>
        <v>0</v>
      </c>
      <c r="M33" s="39">
        <v>55600</v>
      </c>
      <c r="N33" s="36">
        <f t="shared" si="0"/>
        <v>55600</v>
      </c>
      <c r="O33" s="36">
        <f t="shared" si="1"/>
        <v>111200</v>
      </c>
      <c r="R33" s="34"/>
    </row>
    <row r="34" spans="6:18" ht="25.5" customHeight="1" x14ac:dyDescent="0.2">
      <c r="F34" s="47"/>
      <c r="G34" s="30">
        <v>29</v>
      </c>
      <c r="H34" s="8" t="s">
        <v>109</v>
      </c>
      <c r="I34" s="6" t="s">
        <v>137</v>
      </c>
      <c r="J34" s="30">
        <v>1</v>
      </c>
      <c r="K34" s="32" t="s">
        <v>77</v>
      </c>
      <c r="L34" s="38">
        <f>D10</f>
        <v>0</v>
      </c>
      <c r="M34" s="39">
        <v>1690000</v>
      </c>
      <c r="N34" s="36">
        <f t="shared" si="0"/>
        <v>1690000</v>
      </c>
      <c r="O34" s="36">
        <f t="shared" si="1"/>
        <v>1690000</v>
      </c>
      <c r="R34" s="34"/>
    </row>
    <row r="35" spans="6:18" ht="25.5" customHeight="1" x14ac:dyDescent="0.2">
      <c r="F35" s="47"/>
      <c r="G35" s="30">
        <v>30</v>
      </c>
      <c r="H35" s="6" t="s">
        <v>110</v>
      </c>
      <c r="I35" s="6" t="s">
        <v>138</v>
      </c>
      <c r="J35" s="30">
        <v>1</v>
      </c>
      <c r="K35" s="32" t="s">
        <v>77</v>
      </c>
      <c r="L35" s="38">
        <f>D10</f>
        <v>0</v>
      </c>
      <c r="M35" s="39">
        <v>370000</v>
      </c>
      <c r="N35" s="36">
        <f t="shared" si="0"/>
        <v>370000</v>
      </c>
      <c r="O35" s="36">
        <f t="shared" si="1"/>
        <v>370000</v>
      </c>
      <c r="R35" s="34"/>
    </row>
    <row r="36" spans="6:18" ht="25.5" customHeight="1" x14ac:dyDescent="0.2">
      <c r="F36" s="47"/>
      <c r="G36" s="30">
        <v>31</v>
      </c>
      <c r="H36" s="6" t="s">
        <v>111</v>
      </c>
      <c r="I36" s="6" t="s">
        <v>139</v>
      </c>
      <c r="J36" s="30">
        <v>1</v>
      </c>
      <c r="K36" s="32" t="s">
        <v>143</v>
      </c>
      <c r="L36" s="38">
        <f>D9</f>
        <v>0</v>
      </c>
      <c r="M36" s="39">
        <v>150000</v>
      </c>
      <c r="N36" s="36">
        <f t="shared" si="0"/>
        <v>150000</v>
      </c>
      <c r="O36" s="36">
        <f t="shared" si="1"/>
        <v>150000</v>
      </c>
      <c r="R36" s="34"/>
    </row>
    <row r="37" spans="6:18" ht="25.5" customHeight="1" x14ac:dyDescent="0.2">
      <c r="F37" s="45" t="s">
        <v>21</v>
      </c>
      <c r="G37" s="30">
        <v>32</v>
      </c>
      <c r="H37" s="8" t="s">
        <v>52</v>
      </c>
      <c r="I37" s="6" t="s">
        <v>46</v>
      </c>
      <c r="J37" s="10">
        <v>2</v>
      </c>
      <c r="K37" s="9" t="s">
        <v>22</v>
      </c>
      <c r="L37" s="38">
        <f t="shared" ref="L37:L46" si="2">D12</f>
        <v>0</v>
      </c>
      <c r="M37" s="39">
        <v>18000</v>
      </c>
      <c r="N37" s="36">
        <f t="shared" si="0"/>
        <v>18000</v>
      </c>
      <c r="O37" s="36">
        <f t="shared" si="1"/>
        <v>36000</v>
      </c>
      <c r="R37" s="34"/>
    </row>
    <row r="38" spans="6:18" ht="25.5" customHeight="1" x14ac:dyDescent="0.2">
      <c r="F38" s="45"/>
      <c r="G38" s="30">
        <v>33</v>
      </c>
      <c r="H38" s="8" t="s">
        <v>53</v>
      </c>
      <c r="I38" s="6" t="s">
        <v>54</v>
      </c>
      <c r="J38" s="30">
        <v>14</v>
      </c>
      <c r="K38" s="9" t="s">
        <v>22</v>
      </c>
      <c r="L38" s="38">
        <f t="shared" si="2"/>
        <v>0</v>
      </c>
      <c r="M38" s="39">
        <v>74000</v>
      </c>
      <c r="N38" s="36">
        <f t="shared" si="0"/>
        <v>74000</v>
      </c>
      <c r="O38" s="36">
        <f t="shared" si="1"/>
        <v>1036000</v>
      </c>
      <c r="R38" s="34"/>
    </row>
    <row r="39" spans="6:18" ht="25.5" customHeight="1" x14ac:dyDescent="0.2">
      <c r="F39" s="45"/>
      <c r="G39" s="30">
        <v>34</v>
      </c>
      <c r="H39" s="8" t="s">
        <v>55</v>
      </c>
      <c r="I39" s="6" t="s">
        <v>56</v>
      </c>
      <c r="J39" s="30">
        <v>5</v>
      </c>
      <c r="K39" s="9" t="s">
        <v>22</v>
      </c>
      <c r="L39" s="38">
        <f t="shared" si="2"/>
        <v>0</v>
      </c>
      <c r="M39" s="39">
        <v>23000</v>
      </c>
      <c r="N39" s="36">
        <f t="shared" si="0"/>
        <v>23000</v>
      </c>
      <c r="O39" s="36">
        <f t="shared" si="1"/>
        <v>115000</v>
      </c>
      <c r="R39" s="34"/>
    </row>
    <row r="40" spans="6:18" ht="25.5" customHeight="1" x14ac:dyDescent="0.2">
      <c r="F40" s="45"/>
      <c r="G40" s="30">
        <v>35</v>
      </c>
      <c r="H40" s="8" t="s">
        <v>55</v>
      </c>
      <c r="I40" s="6" t="s">
        <v>57</v>
      </c>
      <c r="J40" s="30">
        <v>10</v>
      </c>
      <c r="K40" s="9" t="s">
        <v>22</v>
      </c>
      <c r="L40" s="38">
        <f t="shared" si="2"/>
        <v>0</v>
      </c>
      <c r="M40" s="39">
        <v>19000</v>
      </c>
      <c r="N40" s="36">
        <f t="shared" si="0"/>
        <v>19000</v>
      </c>
      <c r="O40" s="36">
        <f t="shared" si="1"/>
        <v>190000</v>
      </c>
      <c r="R40" s="34"/>
    </row>
    <row r="41" spans="6:18" ht="25.5" customHeight="1" x14ac:dyDescent="0.2">
      <c r="F41" s="45"/>
      <c r="G41" s="30">
        <v>36</v>
      </c>
      <c r="H41" s="8" t="s">
        <v>55</v>
      </c>
      <c r="I41" s="6" t="s">
        <v>58</v>
      </c>
      <c r="J41" s="30">
        <v>22</v>
      </c>
      <c r="K41" s="9" t="s">
        <v>22</v>
      </c>
      <c r="L41" s="38">
        <f t="shared" si="2"/>
        <v>0</v>
      </c>
      <c r="M41" s="39">
        <v>10890</v>
      </c>
      <c r="N41" s="36">
        <f t="shared" si="0"/>
        <v>10890</v>
      </c>
      <c r="O41" s="36">
        <f t="shared" si="1"/>
        <v>239580</v>
      </c>
      <c r="R41" s="34"/>
    </row>
    <row r="42" spans="6:18" ht="25.5" customHeight="1" x14ac:dyDescent="0.2">
      <c r="F42" s="45"/>
      <c r="G42" s="30">
        <v>37</v>
      </c>
      <c r="H42" s="8" t="s">
        <v>55</v>
      </c>
      <c r="I42" s="6" t="s">
        <v>42</v>
      </c>
      <c r="J42" s="30">
        <v>32</v>
      </c>
      <c r="K42" s="9" t="s">
        <v>22</v>
      </c>
      <c r="L42" s="38">
        <f t="shared" si="2"/>
        <v>0</v>
      </c>
      <c r="M42" s="39">
        <v>7900</v>
      </c>
      <c r="N42" s="36">
        <f t="shared" si="0"/>
        <v>7900</v>
      </c>
      <c r="O42" s="36">
        <f t="shared" si="1"/>
        <v>252800</v>
      </c>
      <c r="R42" s="34"/>
    </row>
    <row r="43" spans="6:18" ht="25.5" customHeight="1" x14ac:dyDescent="0.2">
      <c r="F43" s="45"/>
      <c r="G43" s="30">
        <v>38</v>
      </c>
      <c r="H43" s="8" t="s">
        <v>55</v>
      </c>
      <c r="I43" s="6" t="s">
        <v>59</v>
      </c>
      <c r="J43" s="30">
        <v>4</v>
      </c>
      <c r="K43" s="9" t="s">
        <v>22</v>
      </c>
      <c r="L43" s="38">
        <f t="shared" si="2"/>
        <v>0</v>
      </c>
      <c r="M43" s="39">
        <v>9500</v>
      </c>
      <c r="N43" s="36">
        <f t="shared" si="0"/>
        <v>9500</v>
      </c>
      <c r="O43" s="36">
        <f t="shared" si="1"/>
        <v>38000</v>
      </c>
      <c r="R43" s="34"/>
    </row>
    <row r="44" spans="6:18" ht="25.5" customHeight="1" x14ac:dyDescent="0.2">
      <c r="F44" s="45"/>
      <c r="G44" s="30">
        <v>39</v>
      </c>
      <c r="H44" s="8" t="s">
        <v>55</v>
      </c>
      <c r="I44" s="6" t="s">
        <v>60</v>
      </c>
      <c r="J44" s="30">
        <v>4</v>
      </c>
      <c r="K44" s="9" t="s">
        <v>22</v>
      </c>
      <c r="L44" s="38">
        <f t="shared" si="2"/>
        <v>0</v>
      </c>
      <c r="M44" s="39">
        <v>7200</v>
      </c>
      <c r="N44" s="36">
        <f t="shared" si="0"/>
        <v>7200</v>
      </c>
      <c r="O44" s="36">
        <f t="shared" si="1"/>
        <v>28800</v>
      </c>
      <c r="R44" s="34"/>
    </row>
    <row r="45" spans="6:18" ht="25.5" customHeight="1" x14ac:dyDescent="0.2">
      <c r="F45" s="45"/>
      <c r="G45" s="30">
        <v>40</v>
      </c>
      <c r="H45" s="8" t="s">
        <v>55</v>
      </c>
      <c r="I45" s="27" t="s">
        <v>61</v>
      </c>
      <c r="J45" s="30">
        <v>4</v>
      </c>
      <c r="K45" s="9" t="s">
        <v>22</v>
      </c>
      <c r="L45" s="38">
        <f t="shared" si="2"/>
        <v>0</v>
      </c>
      <c r="M45" s="39">
        <v>15500</v>
      </c>
      <c r="N45" s="36">
        <f t="shared" si="0"/>
        <v>15500</v>
      </c>
      <c r="O45" s="36">
        <f t="shared" si="1"/>
        <v>62000</v>
      </c>
      <c r="R45" s="34"/>
    </row>
    <row r="46" spans="6:18" ht="25.5" customHeight="1" x14ac:dyDescent="0.2">
      <c r="F46" s="45"/>
      <c r="G46" s="30">
        <v>41</v>
      </c>
      <c r="H46" s="8" t="s">
        <v>62</v>
      </c>
      <c r="I46" s="27" t="s">
        <v>63</v>
      </c>
      <c r="J46" s="30">
        <v>21</v>
      </c>
      <c r="K46" s="9" t="s">
        <v>22</v>
      </c>
      <c r="L46" s="38">
        <f t="shared" si="2"/>
        <v>0</v>
      </c>
      <c r="M46" s="39">
        <v>47000</v>
      </c>
      <c r="N46" s="36">
        <f t="shared" si="0"/>
        <v>47000</v>
      </c>
      <c r="O46" s="36">
        <f t="shared" si="1"/>
        <v>987000</v>
      </c>
      <c r="R46" s="34"/>
    </row>
    <row r="47" spans="6:18" ht="25.5" customHeight="1" x14ac:dyDescent="0.2">
      <c r="F47" s="45"/>
      <c r="G47" s="30">
        <v>42</v>
      </c>
      <c r="H47" s="8" t="s">
        <v>64</v>
      </c>
      <c r="I47" s="27" t="s">
        <v>65</v>
      </c>
      <c r="J47" s="30">
        <v>30</v>
      </c>
      <c r="K47" s="9" t="s">
        <v>22</v>
      </c>
      <c r="L47" s="38">
        <f>D26</f>
        <v>0</v>
      </c>
      <c r="M47" s="39">
        <v>5800</v>
      </c>
      <c r="N47" s="36">
        <f t="shared" si="0"/>
        <v>5800</v>
      </c>
      <c r="O47" s="36">
        <f t="shared" si="1"/>
        <v>174000</v>
      </c>
      <c r="R47" s="34"/>
    </row>
    <row r="48" spans="6:18" ht="25.5" customHeight="1" x14ac:dyDescent="0.2">
      <c r="F48" s="45"/>
      <c r="G48" s="30">
        <v>43</v>
      </c>
      <c r="H48" s="8" t="s">
        <v>112</v>
      </c>
      <c r="I48" s="27" t="s">
        <v>66</v>
      </c>
      <c r="J48" s="30">
        <v>2</v>
      </c>
      <c r="K48" s="9" t="s">
        <v>22</v>
      </c>
      <c r="L48" s="38">
        <f>D22</f>
        <v>0</v>
      </c>
      <c r="M48" s="39">
        <v>5600</v>
      </c>
      <c r="N48" s="36">
        <f t="shared" si="0"/>
        <v>5600</v>
      </c>
      <c r="O48" s="36">
        <f t="shared" si="1"/>
        <v>11200</v>
      </c>
      <c r="R48" s="34"/>
    </row>
    <row r="49" spans="1:18" ht="25.5" customHeight="1" x14ac:dyDescent="0.2">
      <c r="F49" s="45"/>
      <c r="G49" s="30">
        <v>44</v>
      </c>
      <c r="H49" s="8" t="s">
        <v>113</v>
      </c>
      <c r="I49" s="6" t="s">
        <v>67</v>
      </c>
      <c r="J49" s="30">
        <v>16</v>
      </c>
      <c r="K49" s="9" t="s">
        <v>22</v>
      </c>
      <c r="L49" s="38">
        <f>D23</f>
        <v>0</v>
      </c>
      <c r="M49" s="39">
        <v>11000</v>
      </c>
      <c r="N49" s="36">
        <f t="shared" si="0"/>
        <v>11000</v>
      </c>
      <c r="O49" s="36">
        <f t="shared" si="1"/>
        <v>176000</v>
      </c>
      <c r="R49" s="34"/>
    </row>
    <row r="50" spans="1:18" ht="25.5" customHeight="1" x14ac:dyDescent="0.2">
      <c r="F50" s="45"/>
      <c r="G50" s="30">
        <v>45</v>
      </c>
      <c r="H50" s="8" t="s">
        <v>68</v>
      </c>
      <c r="I50" s="27" t="s">
        <v>69</v>
      </c>
      <c r="J50" s="10">
        <v>91</v>
      </c>
      <c r="K50" s="9" t="s">
        <v>22</v>
      </c>
      <c r="L50" s="38">
        <f>D24</f>
        <v>0</v>
      </c>
      <c r="M50" s="39">
        <v>1800</v>
      </c>
      <c r="N50" s="36">
        <f t="shared" si="0"/>
        <v>1800</v>
      </c>
      <c r="O50" s="36">
        <f t="shared" si="1"/>
        <v>163800</v>
      </c>
      <c r="R50" s="34"/>
    </row>
    <row r="51" spans="1:18" ht="25.5" customHeight="1" x14ac:dyDescent="0.2">
      <c r="F51" s="45"/>
      <c r="G51" s="30">
        <v>46</v>
      </c>
      <c r="H51" s="28" t="s">
        <v>70</v>
      </c>
      <c r="I51" s="29" t="s">
        <v>71</v>
      </c>
      <c r="J51" s="31">
        <v>14</v>
      </c>
      <c r="K51" s="9" t="s">
        <v>22</v>
      </c>
      <c r="L51" s="38">
        <f>D25</f>
        <v>0</v>
      </c>
      <c r="M51" s="40">
        <v>3900</v>
      </c>
      <c r="N51" s="37">
        <f>IF(OR($M51="",$L51=""),"",ROUNDUP(($M51-$M51*$L51),0))</f>
        <v>3900</v>
      </c>
      <c r="O51" s="36">
        <f t="shared" si="1"/>
        <v>54600</v>
      </c>
      <c r="R51" s="34"/>
    </row>
    <row r="52" spans="1:18" ht="25.5" customHeight="1" x14ac:dyDescent="0.2">
      <c r="F52" s="46"/>
      <c r="G52" s="30">
        <v>47</v>
      </c>
      <c r="H52" s="8" t="s">
        <v>86</v>
      </c>
      <c r="I52" s="9" t="s">
        <v>72</v>
      </c>
      <c r="J52" s="30">
        <v>1077</v>
      </c>
      <c r="K52" s="9" t="s">
        <v>22</v>
      </c>
      <c r="L52" s="38">
        <f>D27</f>
        <v>0</v>
      </c>
      <c r="M52" s="25">
        <v>2130545</v>
      </c>
      <c r="N52" s="37">
        <f>IF(OR($M52="",$L52=""),"",ROUNDUP(($M52-$M52*$L52),0))</f>
        <v>2130545</v>
      </c>
      <c r="O52" s="36">
        <f>IF(OR($M52="",$L52=""),"",$N52)</f>
        <v>2130545</v>
      </c>
    </row>
    <row r="53" spans="1:18" ht="25.5" customHeight="1" x14ac:dyDescent="0.2">
      <c r="F53" s="41" t="s">
        <v>38</v>
      </c>
      <c r="G53" s="66"/>
      <c r="H53" s="66"/>
      <c r="I53" s="66"/>
      <c r="J53" s="66"/>
      <c r="K53" s="66"/>
      <c r="L53" s="66"/>
      <c r="M53" s="66"/>
      <c r="N53" s="54"/>
      <c r="O53" s="36">
        <f>IF(O52="","",SUM(O6:O52))</f>
        <v>19499725</v>
      </c>
    </row>
    <row r="54" spans="1:18" ht="30" customHeight="1" x14ac:dyDescent="0.25">
      <c r="F54" s="74" t="s">
        <v>37</v>
      </c>
      <c r="G54" s="75"/>
      <c r="H54" s="75"/>
      <c r="I54" s="75"/>
      <c r="J54" s="75"/>
      <c r="K54" s="75"/>
      <c r="L54" s="75"/>
      <c r="M54" s="75"/>
      <c r="N54" s="75"/>
      <c r="O54" s="75"/>
    </row>
    <row r="55" spans="1:18" ht="30" customHeight="1" x14ac:dyDescent="0.2">
      <c r="F55" s="15" t="s">
        <v>32</v>
      </c>
      <c r="G55" s="52" t="s">
        <v>39</v>
      </c>
      <c r="H55" s="51"/>
      <c r="I55" s="16" t="s">
        <v>33</v>
      </c>
      <c r="J55" s="33">
        <v>6596</v>
      </c>
      <c r="K55" s="16" t="s">
        <v>34</v>
      </c>
      <c r="L55" s="17" t="s">
        <v>35</v>
      </c>
      <c r="M55" s="18"/>
      <c r="N55" s="7"/>
      <c r="O55" s="36">
        <v>20175580</v>
      </c>
    </row>
    <row r="56" spans="1:18" ht="30" customHeight="1" thickBot="1" x14ac:dyDescent="0.25">
      <c r="F56" s="21"/>
      <c r="G56" s="71"/>
      <c r="H56" s="72"/>
      <c r="I56" s="72"/>
      <c r="J56" s="72"/>
      <c r="K56" s="72"/>
      <c r="L56" s="72"/>
      <c r="M56" s="72"/>
      <c r="N56" s="72"/>
      <c r="O56" s="72"/>
    </row>
    <row r="57" spans="1:18" ht="35.25" customHeight="1" thickBot="1" x14ac:dyDescent="0.25">
      <c r="F57" s="67" t="s">
        <v>40</v>
      </c>
      <c r="G57" s="68"/>
      <c r="H57" s="68"/>
      <c r="I57" s="68"/>
      <c r="J57" s="68"/>
      <c r="K57" s="68"/>
      <c r="L57" s="69">
        <f>IF(O53="","",SUM(O53,O55))</f>
        <v>39675305</v>
      </c>
      <c r="M57" s="69"/>
      <c r="N57" s="69"/>
      <c r="O57" s="70"/>
    </row>
    <row r="58" spans="1:18" ht="35.25" customHeight="1" x14ac:dyDescent="0.2">
      <c r="F58" s="19"/>
      <c r="G58" s="19"/>
      <c r="H58" s="19"/>
      <c r="I58" s="19"/>
      <c r="J58" s="19"/>
      <c r="K58" s="19"/>
      <c r="L58" s="24"/>
      <c r="M58" s="24"/>
      <c r="N58" s="20"/>
      <c r="O58" s="20"/>
    </row>
    <row r="59" spans="1:18" ht="30" customHeight="1" x14ac:dyDescent="0.2">
      <c r="A59" s="22" t="s">
        <v>36</v>
      </c>
      <c r="B59" s="73" t="s">
        <v>147</v>
      </c>
      <c r="C59" s="73"/>
      <c r="D59" s="73"/>
      <c r="E59" s="73"/>
      <c r="F59" s="73"/>
      <c r="G59" s="73"/>
      <c r="H59" s="73"/>
      <c r="I59" s="73"/>
      <c r="J59" s="73"/>
      <c r="K59" s="73"/>
      <c r="L59" s="73"/>
      <c r="M59" s="73"/>
      <c r="N59" s="73"/>
      <c r="O59" s="73"/>
    </row>
    <row r="60" spans="1:18" ht="18.75" customHeight="1" x14ac:dyDescent="0.2">
      <c r="A60" s="11" t="s">
        <v>23</v>
      </c>
      <c r="B60" s="12" t="s">
        <v>24</v>
      </c>
      <c r="F60" s="13"/>
      <c r="G60" s="14"/>
      <c r="J60" s="2"/>
      <c r="K60"/>
      <c r="M60" s="3"/>
      <c r="N60" s="2"/>
      <c r="O60"/>
    </row>
    <row r="61" spans="1:18" ht="18.75" customHeight="1" x14ac:dyDescent="0.2">
      <c r="A61" s="11" t="s">
        <v>23</v>
      </c>
      <c r="B61" s="12" t="s">
        <v>25</v>
      </c>
      <c r="F61" s="13"/>
      <c r="G61" s="14"/>
      <c r="J61" s="2"/>
      <c r="K61"/>
      <c r="M61" s="3"/>
      <c r="N61" s="2"/>
      <c r="O61"/>
    </row>
    <row r="62" spans="1:18" ht="18.75" customHeight="1" x14ac:dyDescent="0.2">
      <c r="A62" s="11" t="s">
        <v>23</v>
      </c>
      <c r="B62" s="12" t="s">
        <v>26</v>
      </c>
      <c r="F62" s="13"/>
      <c r="G62" s="14"/>
      <c r="J62" s="2"/>
      <c r="K62"/>
      <c r="M62" s="3"/>
      <c r="N62" s="2"/>
      <c r="O62"/>
    </row>
    <row r="63" spans="1:18" ht="18.75" customHeight="1" x14ac:dyDescent="0.2">
      <c r="A63" s="11" t="s">
        <v>23</v>
      </c>
      <c r="B63" s="12" t="s">
        <v>27</v>
      </c>
      <c r="F63" s="13"/>
      <c r="G63" s="14"/>
      <c r="J63" s="2"/>
      <c r="K63"/>
      <c r="M63" s="3"/>
      <c r="N63" s="2"/>
      <c r="O63"/>
    </row>
    <row r="64" spans="1:18" ht="17.25" customHeight="1" x14ac:dyDescent="0.2">
      <c r="A64" s="11" t="s">
        <v>23</v>
      </c>
      <c r="B64" s="12" t="s">
        <v>28</v>
      </c>
      <c r="F64" s="13"/>
      <c r="G64" s="14"/>
      <c r="J64" s="2"/>
      <c r="K64"/>
      <c r="M64" s="3"/>
      <c r="N64" s="2"/>
      <c r="O64"/>
    </row>
    <row r="65" spans="1:15" ht="19.5" customHeight="1" x14ac:dyDescent="0.2">
      <c r="A65" s="11" t="s">
        <v>23</v>
      </c>
      <c r="B65" s="12" t="s">
        <v>29</v>
      </c>
      <c r="F65" s="13"/>
      <c r="G65" s="14"/>
      <c r="J65" s="2"/>
      <c r="K65"/>
      <c r="M65" s="3"/>
      <c r="N65" s="2"/>
      <c r="O65"/>
    </row>
    <row r="66" spans="1:15" ht="18.75" customHeight="1" x14ac:dyDescent="0.2">
      <c r="A66" s="11" t="s">
        <v>23</v>
      </c>
      <c r="B66" s="12" t="s">
        <v>30</v>
      </c>
      <c r="F66" s="13"/>
      <c r="G66" s="14"/>
      <c r="J66" s="2"/>
      <c r="K66"/>
      <c r="M66" s="3"/>
      <c r="N66" s="2"/>
      <c r="O66"/>
    </row>
    <row r="67" spans="1:15" ht="18.75" customHeight="1" x14ac:dyDescent="0.2"/>
    <row r="68" spans="1:15" ht="18.75" customHeight="1" x14ac:dyDescent="0.2">
      <c r="B68" s="12"/>
      <c r="C68" s="64"/>
      <c r="D68" s="65"/>
      <c r="E68" s="65"/>
      <c r="F68" s="65"/>
    </row>
    <row r="69" spans="1:15" ht="18.75" customHeight="1" x14ac:dyDescent="0.2">
      <c r="B69" s="12"/>
      <c r="C69" s="64"/>
      <c r="D69" s="65"/>
      <c r="E69" s="65"/>
      <c r="F69" s="65"/>
      <c r="G69" s="65"/>
    </row>
    <row r="70" spans="1:15" ht="18.75" customHeight="1" x14ac:dyDescent="0.2">
      <c r="B70" s="12"/>
      <c r="C70" s="64"/>
      <c r="D70" s="65"/>
      <c r="E70" s="65"/>
      <c r="F70" s="65"/>
      <c r="G70" s="26"/>
    </row>
    <row r="71" spans="1:15" ht="18.75" customHeight="1" x14ac:dyDescent="0.2">
      <c r="B71" s="12"/>
      <c r="C71" s="64"/>
      <c r="D71" s="65"/>
      <c r="E71" s="65"/>
      <c r="F71" s="65"/>
    </row>
  </sheetData>
  <sheetProtection algorithmName="SHA-512" hashValue="CiW1eK7jdF5AqPnmPYKvcD/JvGHFP6+KaIPc9gpWuF2z+ckAnYdrYp3KEIGTCuStAjWi5cofq5bCnf9MfX8Cqw==" saltValue="0UugAw9ebtJR4UyX6ZoSNg==" spinCount="100000" sheet="1" objects="1" scenarios="1"/>
  <mergeCells count="46">
    <mergeCell ref="B27:C27"/>
    <mergeCell ref="B13:C13"/>
    <mergeCell ref="C68:F68"/>
    <mergeCell ref="C69:G69"/>
    <mergeCell ref="C71:F71"/>
    <mergeCell ref="C70:F70"/>
    <mergeCell ref="B25:C25"/>
    <mergeCell ref="F53:N53"/>
    <mergeCell ref="F57:K57"/>
    <mergeCell ref="L57:O57"/>
    <mergeCell ref="G55:H55"/>
    <mergeCell ref="G56:O56"/>
    <mergeCell ref="B59:O59"/>
    <mergeCell ref="F54:O54"/>
    <mergeCell ref="A6:A11"/>
    <mergeCell ref="A12:A27"/>
    <mergeCell ref="B26:C26"/>
    <mergeCell ref="M1:O1"/>
    <mergeCell ref="A3:D3"/>
    <mergeCell ref="F3:O3"/>
    <mergeCell ref="A4:A5"/>
    <mergeCell ref="B4:C5"/>
    <mergeCell ref="D4:D5"/>
    <mergeCell ref="F4:F5"/>
    <mergeCell ref="G4:G5"/>
    <mergeCell ref="H4:H5"/>
    <mergeCell ref="I4:I5"/>
    <mergeCell ref="J4:J5"/>
    <mergeCell ref="K4:K5"/>
    <mergeCell ref="L4:L5"/>
    <mergeCell ref="M4:N4"/>
    <mergeCell ref="O4:O5"/>
    <mergeCell ref="F37:F52"/>
    <mergeCell ref="F6:F36"/>
    <mergeCell ref="B14:B20"/>
    <mergeCell ref="B24:C24"/>
    <mergeCell ref="B11:C11"/>
    <mergeCell ref="B12:C12"/>
    <mergeCell ref="B21:C21"/>
    <mergeCell ref="B22:C22"/>
    <mergeCell ref="B23:C23"/>
    <mergeCell ref="B9:C9"/>
    <mergeCell ref="B10:C10"/>
    <mergeCell ref="B6:C6"/>
    <mergeCell ref="B7:C7"/>
    <mergeCell ref="B8:C8"/>
  </mergeCells>
  <phoneticPr fontId="3"/>
  <pageMargins left="0.70866141732283472" right="0.70866141732283472" top="0.74803149606299213" bottom="0.74803149606299213" header="0.31496062992125984" footer="0.31496062992125984"/>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入札用</vt:lpstr>
      <vt:lpstr>入札用!Print_Area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kawasakishi</dc:creator>
  <cp:lastModifiedBy>郡谷武士_82（交）企画管理部経理課</cp:lastModifiedBy>
  <cp:lastPrinted>2026-01-15T04:44:10Z</cp:lastPrinted>
  <dcterms:created xsi:type="dcterms:W3CDTF">2020-02-04T06:10:37Z</dcterms:created>
  <dcterms:modified xsi:type="dcterms:W3CDTF">2026-01-20T07:47:33Z</dcterms:modified>
</cp:coreProperties>
</file>