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82（交）自動車部運輸課\☆車両係\007 単価契約全般\007-1 単価契約仕様書 (決定等）\R8単価契約\修繕１仕様書\R8純正部品\三菱\R8.三菱契約\"/>
    </mc:Choice>
  </mc:AlternateContent>
  <xr:revisionPtr revIDLastSave="0" documentId="13_ncr:1_{CC60938C-C566-4865-AF86-2754D739BEF0}" xr6:coauthVersionLast="47" xr6:coauthVersionMax="47" xr10:uidLastSave="{00000000-0000-0000-0000-000000000000}"/>
  <bookViews>
    <workbookView xWindow="20370" yWindow="-4710" windowWidth="29040" windowHeight="15720" xr2:uid="{00000000-000D-0000-FFFF-FFFF00000000}"/>
  </bookViews>
  <sheets>
    <sheet name="R８.入札用" sheetId="2" r:id="rId1"/>
  </sheets>
  <definedNames>
    <definedName name="_xlnm._FilterDatabase" localSheetId="0" hidden="1">'R８.入札用'!$F$1:$O$73</definedName>
    <definedName name="_xlnm.Print_Area" localSheetId="0">'R８.入札用'!$A$1:$O$82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2" l="1"/>
  <c r="L69" i="2"/>
  <c r="L68" i="2"/>
  <c r="L67" i="2"/>
  <c r="L66" i="2"/>
  <c r="L65" i="2"/>
  <c r="L64" i="2"/>
  <c r="L63" i="2"/>
  <c r="L62" i="2"/>
  <c r="N62" i="2" s="1"/>
  <c r="L61" i="2"/>
  <c r="L60" i="2"/>
  <c r="L29" i="2"/>
  <c r="L28" i="2"/>
  <c r="L15" i="2"/>
  <c r="L45" i="2"/>
  <c r="L52" i="2"/>
  <c r="N70" i="2"/>
  <c r="L55" i="2"/>
  <c r="L56" i="2"/>
  <c r="L57" i="2"/>
  <c r="L58" i="2"/>
  <c r="L59" i="2"/>
  <c r="L40" i="2"/>
  <c r="L27" i="2"/>
  <c r="L26" i="2"/>
  <c r="L25" i="2"/>
  <c r="L24" i="2"/>
  <c r="L20" i="2"/>
  <c r="L7" i="2"/>
  <c r="L8" i="2"/>
  <c r="L9" i="2"/>
  <c r="L10" i="2"/>
  <c r="L11" i="2"/>
  <c r="L12" i="2"/>
  <c r="L13" i="2"/>
  <c r="L14" i="2"/>
  <c r="L6" i="2"/>
  <c r="L18" i="2" l="1"/>
  <c r="L17" i="2"/>
  <c r="L16" i="2"/>
  <c r="L19" i="2"/>
  <c r="L54" i="2" l="1"/>
  <c r="L53" i="2"/>
  <c r="L42" i="2"/>
  <c r="L43" i="2"/>
  <c r="L44" i="2"/>
  <c r="L46" i="2"/>
  <c r="L47" i="2"/>
  <c r="L48" i="2"/>
  <c r="L49" i="2"/>
  <c r="L50" i="2"/>
  <c r="L51" i="2"/>
  <c r="L41" i="2"/>
  <c r="L31" i="2"/>
  <c r="L32" i="2"/>
  <c r="L33" i="2"/>
  <c r="L34" i="2"/>
  <c r="L35" i="2"/>
  <c r="L36" i="2"/>
  <c r="L37" i="2"/>
  <c r="L38" i="2"/>
  <c r="L39" i="2"/>
  <c r="L30" i="2"/>
  <c r="L22" i="2"/>
  <c r="L23" i="2"/>
  <c r="L21" i="2"/>
  <c r="N68" i="2" l="1"/>
  <c r="N66" i="2"/>
  <c r="O66" i="2" s="1"/>
  <c r="O62" i="2"/>
  <c r="N58" i="2"/>
  <c r="O58" i="2" s="1"/>
  <c r="N55" i="2"/>
  <c r="O55" i="2" s="1"/>
  <c r="N54" i="2"/>
  <c r="O54" i="2" s="1"/>
  <c r="N51" i="2"/>
  <c r="O51" i="2" s="1"/>
  <c r="N50" i="2"/>
  <c r="O50" i="2" s="1"/>
  <c r="N49" i="2"/>
  <c r="O49" i="2" s="1"/>
  <c r="N46" i="2"/>
  <c r="O46" i="2" s="1"/>
  <c r="N45" i="2"/>
  <c r="O45" i="2" s="1"/>
  <c r="N47" i="2"/>
  <c r="O47" i="2" s="1"/>
  <c r="N43" i="2"/>
  <c r="O43" i="2" s="1"/>
  <c r="N41" i="2"/>
  <c r="O41" i="2" s="1"/>
  <c r="N39" i="2"/>
  <c r="O39" i="2" s="1"/>
  <c r="N38" i="2"/>
  <c r="O38" i="2" s="1"/>
  <c r="N37" i="2"/>
  <c r="O37" i="2" s="1"/>
  <c r="N36" i="2"/>
  <c r="O36" i="2" s="1"/>
  <c r="N35" i="2"/>
  <c r="O35" i="2" s="1"/>
  <c r="N33" i="2"/>
  <c r="O33" i="2" s="1"/>
  <c r="N32" i="2"/>
  <c r="O32" i="2" s="1"/>
  <c r="N30" i="2"/>
  <c r="O30" i="2" s="1"/>
  <c r="N29" i="2"/>
  <c r="O29" i="2" s="1"/>
  <c r="N28" i="2"/>
  <c r="O28" i="2" s="1"/>
  <c r="N27" i="2"/>
  <c r="O27" i="2" s="1"/>
  <c r="N26" i="2"/>
  <c r="O26" i="2" s="1"/>
  <c r="N24" i="2"/>
  <c r="O24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 s="1"/>
  <c r="N8" i="2"/>
  <c r="O8" i="2" s="1"/>
  <c r="N25" i="2"/>
  <c r="O25" i="2" s="1"/>
  <c r="N23" i="2"/>
  <c r="O23" i="2" s="1"/>
  <c r="N22" i="2"/>
  <c r="O22" i="2" s="1"/>
  <c r="N7" i="2"/>
  <c r="O7" i="2" s="1"/>
  <c r="N6" i="2"/>
  <c r="O6" i="2" s="1"/>
  <c r="O70" i="2"/>
  <c r="N69" i="2"/>
  <c r="O69" i="2" s="1"/>
  <c r="N67" i="2"/>
  <c r="O67" i="2" s="1"/>
  <c r="N65" i="2"/>
  <c r="O65" i="2" s="1"/>
  <c r="N64" i="2"/>
  <c r="O64" i="2" s="1"/>
  <c r="N63" i="2"/>
  <c r="O63" i="2" s="1"/>
  <c r="N61" i="2"/>
  <c r="O61" i="2" s="1"/>
  <c r="N60" i="2"/>
  <c r="O60" i="2" s="1"/>
  <c r="N59" i="2"/>
  <c r="O59" i="2" s="1"/>
  <c r="N57" i="2"/>
  <c r="O57" i="2" s="1"/>
  <c r="N56" i="2"/>
  <c r="O56" i="2" s="1"/>
  <c r="N53" i="2"/>
  <c r="O53" i="2" s="1"/>
  <c r="N52" i="2"/>
  <c r="O52" i="2" s="1"/>
  <c r="N48" i="2"/>
  <c r="O48" i="2" s="1"/>
  <c r="N44" i="2"/>
  <c r="O44" i="2" s="1"/>
  <c r="N42" i="2"/>
  <c r="O42" i="2" s="1"/>
  <c r="N40" i="2"/>
  <c r="O40" i="2" s="1"/>
  <c r="N34" i="2"/>
  <c r="O34" i="2" s="1"/>
  <c r="N31" i="2"/>
  <c r="O31" i="2" s="1"/>
  <c r="O68" i="2" l="1"/>
  <c r="O71" i="2" s="1"/>
  <c r="L75" i="2" s="1"/>
</calcChain>
</file>

<file path=xl/sharedStrings.xml><?xml version="1.0" encoding="utf-8"?>
<sst xmlns="http://schemas.openxmlformats.org/spreadsheetml/2006/main" count="253" uniqueCount="175">
  <si>
    <t>三菱ふそうトラック・バス純正部品購入</t>
    <rPh sb="0" eb="2">
      <t>ミツビシ</t>
    </rPh>
    <rPh sb="12" eb="14">
      <t>ジュンセイ</t>
    </rPh>
    <rPh sb="14" eb="16">
      <t>ブヒン</t>
    </rPh>
    <rPh sb="16" eb="18">
      <t>コウニュウ</t>
    </rPh>
    <phoneticPr fontId="3"/>
  </si>
  <si>
    <t>三菱ふそうトラック・バス純正　　　部品単価割引率</t>
    <rPh sb="0" eb="2">
      <t>ミツビシ</t>
    </rPh>
    <rPh sb="12" eb="14">
      <t>ジュンセイ</t>
    </rPh>
    <rPh sb="17" eb="19">
      <t>ブヒン</t>
    </rPh>
    <rPh sb="19" eb="21">
      <t>タンカ</t>
    </rPh>
    <rPh sb="21" eb="23">
      <t>ワリビキ</t>
    </rPh>
    <rPh sb="23" eb="24">
      <t>リツ</t>
    </rPh>
    <phoneticPr fontId="6"/>
  </si>
  <si>
    <t>三菱ふそうトラック・バス純正部品単価契約主要部品明細</t>
    <rPh sb="0" eb="2">
      <t>ミツビシ</t>
    </rPh>
    <rPh sb="12" eb="14">
      <t>ジュンセイ</t>
    </rPh>
    <rPh sb="14" eb="16">
      <t>ブヒン</t>
    </rPh>
    <rPh sb="16" eb="18">
      <t>タンカ</t>
    </rPh>
    <rPh sb="18" eb="20">
      <t>ケイヤク</t>
    </rPh>
    <rPh sb="20" eb="22">
      <t>シュヨウ</t>
    </rPh>
    <rPh sb="22" eb="24">
      <t>ブヒン</t>
    </rPh>
    <rPh sb="24" eb="26">
      <t>メイサイ</t>
    </rPh>
    <phoneticPr fontId="6"/>
  </si>
  <si>
    <t>区分</t>
    <rPh sb="0" eb="2">
      <t>クブン</t>
    </rPh>
    <phoneticPr fontId="6"/>
  </si>
  <si>
    <t>区分</t>
    <rPh sb="0" eb="2">
      <t>クブン</t>
    </rPh>
    <phoneticPr fontId="3"/>
  </si>
  <si>
    <t>通番</t>
    <rPh sb="0" eb="2">
      <t>ツウバン</t>
    </rPh>
    <phoneticPr fontId="3"/>
  </si>
  <si>
    <t>品名</t>
  </si>
  <si>
    <t>品番変換</t>
    <rPh sb="0" eb="2">
      <t>ヒンバン</t>
    </rPh>
    <rPh sb="2" eb="4">
      <t>ヘンカン</t>
    </rPh>
    <phoneticPr fontId="3"/>
  </si>
  <si>
    <t>予定数量</t>
    <rPh sb="0" eb="2">
      <t>ヨテイ</t>
    </rPh>
    <rPh sb="2" eb="4">
      <t>スウリョウ</t>
    </rPh>
    <phoneticPr fontId="3"/>
  </si>
  <si>
    <t>クラス</t>
    <phoneticPr fontId="3"/>
  </si>
  <si>
    <t>割引率（%）</t>
    <rPh sb="0" eb="2">
      <t>ワリビキ</t>
    </rPh>
    <rPh sb="2" eb="3">
      <t>リツ</t>
    </rPh>
    <phoneticPr fontId="3"/>
  </si>
  <si>
    <t>単価（税抜、円）</t>
    <rPh sb="0" eb="2">
      <t>タンカ</t>
    </rPh>
    <rPh sb="3" eb="5">
      <t>ゼイヌキ</t>
    </rPh>
    <rPh sb="6" eb="7">
      <t>エン</t>
    </rPh>
    <phoneticPr fontId="3"/>
  </si>
  <si>
    <t>金額（税抜）</t>
    <rPh sb="0" eb="2">
      <t>キンガク</t>
    </rPh>
    <rPh sb="3" eb="5">
      <t>ゼイヌキ</t>
    </rPh>
    <phoneticPr fontId="3"/>
  </si>
  <si>
    <t>一般部品</t>
    <rPh sb="0" eb="2">
      <t>イッパン</t>
    </rPh>
    <rPh sb="2" eb="4">
      <t>ブヒン</t>
    </rPh>
    <phoneticPr fontId="6"/>
  </si>
  <si>
    <t>定価</t>
    <rPh sb="0" eb="2">
      <t>テイカ</t>
    </rPh>
    <phoneticPr fontId="3"/>
  </si>
  <si>
    <t>割引後</t>
    <rPh sb="0" eb="2">
      <t>ワリビキ</t>
    </rPh>
    <rPh sb="2" eb="3">
      <t>ゴ</t>
    </rPh>
    <phoneticPr fontId="3"/>
  </si>
  <si>
    <t>一般部品</t>
    <rPh sb="0" eb="2">
      <t>イッパン</t>
    </rPh>
    <rPh sb="2" eb="4">
      <t>ブヒン</t>
    </rPh>
    <phoneticPr fontId="3"/>
  </si>
  <si>
    <t>特別部品</t>
    <rPh sb="0" eb="2">
      <t>トクベツ</t>
    </rPh>
    <rPh sb="2" eb="4">
      <t>ブヒン</t>
    </rPh>
    <phoneticPr fontId="6"/>
  </si>
  <si>
    <t>特別部品</t>
    <rPh sb="0" eb="2">
      <t>トクベツ</t>
    </rPh>
    <rPh sb="2" eb="4">
      <t>ブヒン</t>
    </rPh>
    <phoneticPr fontId="3"/>
  </si>
  <si>
    <t>※</t>
    <phoneticPr fontId="3"/>
  </si>
  <si>
    <t>購入予定数量はあくまで予定であり、購入を保証するものではない。</t>
    <rPh sb="0" eb="2">
      <t>コウニュウ</t>
    </rPh>
    <rPh sb="2" eb="4">
      <t>ヨテイ</t>
    </rPh>
    <rPh sb="4" eb="6">
      <t>スウリョウ</t>
    </rPh>
    <rPh sb="11" eb="13">
      <t>ヨテイ</t>
    </rPh>
    <rPh sb="17" eb="19">
      <t>コウニュウ</t>
    </rPh>
    <rPh sb="20" eb="22">
      <t>ホショウ</t>
    </rPh>
    <phoneticPr fontId="3"/>
  </si>
  <si>
    <t>クラスとは、三菱ふそうトラック・バス㈱が各部品に設定するクラスを表す。</t>
    <rPh sb="6" eb="8">
      <t>ミツビシ</t>
    </rPh>
    <rPh sb="20" eb="23">
      <t>カクブヒン</t>
    </rPh>
    <rPh sb="24" eb="26">
      <t>セッテイ</t>
    </rPh>
    <rPh sb="32" eb="33">
      <t>アラワ</t>
    </rPh>
    <phoneticPr fontId="3"/>
  </si>
  <si>
    <t>割引率とは、三菱ふそうトラック・バス㈱が設定する定価に対する割引率で、一般部品はクラスごとの割引設定、特別部品は品名ごとの割引率設定とする。</t>
    <rPh sb="0" eb="2">
      <t>ワリビキ</t>
    </rPh>
    <rPh sb="2" eb="3">
      <t>リツ</t>
    </rPh>
    <rPh sb="6" eb="8">
      <t>ミツビシ</t>
    </rPh>
    <rPh sb="20" eb="22">
      <t>セッテイ</t>
    </rPh>
    <rPh sb="24" eb="26">
      <t>テイカ</t>
    </rPh>
    <rPh sb="27" eb="28">
      <t>タイ</t>
    </rPh>
    <rPh sb="30" eb="32">
      <t>ワリビキ</t>
    </rPh>
    <rPh sb="32" eb="33">
      <t>リツ</t>
    </rPh>
    <rPh sb="35" eb="37">
      <t>イッパン</t>
    </rPh>
    <rPh sb="37" eb="39">
      <t>ブヒン</t>
    </rPh>
    <rPh sb="46" eb="48">
      <t>ワリビキ</t>
    </rPh>
    <rPh sb="48" eb="50">
      <t>セッテイ</t>
    </rPh>
    <rPh sb="51" eb="53">
      <t>トクベツ</t>
    </rPh>
    <rPh sb="53" eb="55">
      <t>ブヒン</t>
    </rPh>
    <rPh sb="56" eb="58">
      <t>ヒンメイ</t>
    </rPh>
    <rPh sb="61" eb="63">
      <t>ワリビキ</t>
    </rPh>
    <rPh sb="63" eb="64">
      <t>リツ</t>
    </rPh>
    <rPh sb="64" eb="66">
      <t>セッテイ</t>
    </rPh>
    <phoneticPr fontId="3"/>
  </si>
  <si>
    <t>一般部品に記載の品番は例であり、記載のない部品もクラスに対する割引を適用する。</t>
    <rPh sb="0" eb="2">
      <t>イッパン</t>
    </rPh>
    <rPh sb="2" eb="4">
      <t>ブヒン</t>
    </rPh>
    <rPh sb="5" eb="7">
      <t>キサイ</t>
    </rPh>
    <rPh sb="8" eb="10">
      <t>ヒンバン</t>
    </rPh>
    <rPh sb="11" eb="12">
      <t>レイ</t>
    </rPh>
    <rPh sb="16" eb="18">
      <t>キサイ</t>
    </rPh>
    <rPh sb="21" eb="23">
      <t>ブヒン</t>
    </rPh>
    <rPh sb="28" eb="29">
      <t>タイ</t>
    </rPh>
    <rPh sb="31" eb="33">
      <t>ワリビキ</t>
    </rPh>
    <rPh sb="34" eb="36">
      <t>テキヨウ</t>
    </rPh>
    <phoneticPr fontId="3"/>
  </si>
  <si>
    <t>社名：</t>
    <rPh sb="0" eb="2">
      <t>シャメイ</t>
    </rPh>
    <phoneticPr fontId="3"/>
  </si>
  <si>
    <t>特別部品に記載の品番は例であり、記載のない部品も特別割引を適用する。</t>
    <rPh sb="0" eb="2">
      <t>トクベツ</t>
    </rPh>
    <rPh sb="2" eb="4">
      <t>ブヒン</t>
    </rPh>
    <rPh sb="5" eb="7">
      <t>キサイ</t>
    </rPh>
    <rPh sb="8" eb="10">
      <t>ヒンバン</t>
    </rPh>
    <rPh sb="11" eb="12">
      <t>レイ</t>
    </rPh>
    <rPh sb="16" eb="18">
      <t>キサイ</t>
    </rPh>
    <rPh sb="21" eb="23">
      <t>ブヒン</t>
    </rPh>
    <rPh sb="24" eb="26">
      <t>トクベツ</t>
    </rPh>
    <rPh sb="26" eb="28">
      <t>ワリビキ</t>
    </rPh>
    <rPh sb="29" eb="31">
      <t>テキヨウ</t>
    </rPh>
    <phoneticPr fontId="3"/>
  </si>
  <si>
    <t>クラス・品名</t>
    <rPh sb="4" eb="6">
      <t>ヒンメイ</t>
    </rPh>
    <phoneticPr fontId="6"/>
  </si>
  <si>
    <t>主要部品以外</t>
    <rPh sb="0" eb="2">
      <t>シュヨウ</t>
    </rPh>
    <rPh sb="2" eb="4">
      <t>ブヒン</t>
    </rPh>
    <rPh sb="4" eb="6">
      <t>イガイ</t>
    </rPh>
    <phoneticPr fontId="3"/>
  </si>
  <si>
    <t>※１</t>
  </si>
  <si>
    <t>その他の部品・・・（イ）</t>
    <phoneticPr fontId="3"/>
  </si>
  <si>
    <t>各品番</t>
    <rPh sb="0" eb="1">
      <t>カク</t>
    </rPh>
    <rPh sb="1" eb="3">
      <t>ヒンバン</t>
    </rPh>
    <phoneticPr fontId="3"/>
  </si>
  <si>
    <t>各クラス</t>
    <rPh sb="0" eb="1">
      <t>カク</t>
    </rPh>
    <phoneticPr fontId="7"/>
  </si>
  <si>
    <t>各割引率</t>
    <rPh sb="0" eb="1">
      <t>カク</t>
    </rPh>
    <rPh sb="1" eb="3">
      <t>ワリビキ</t>
    </rPh>
    <rPh sb="3" eb="4">
      <t>リツ</t>
    </rPh>
    <phoneticPr fontId="7"/>
  </si>
  <si>
    <t>入札金額・・・（ア）＋（イ）</t>
    <rPh sb="0" eb="2">
      <t>ニュウサツ</t>
    </rPh>
    <rPh sb="2" eb="4">
      <t>キンガク</t>
    </rPh>
    <phoneticPr fontId="3"/>
  </si>
  <si>
    <t>※１</t>
    <phoneticPr fontId="3"/>
  </si>
  <si>
    <t>小計…（ア）</t>
    <rPh sb="0" eb="2">
      <t>ショウケイ</t>
    </rPh>
    <phoneticPr fontId="3"/>
  </si>
  <si>
    <t>ｵｲﾙｴﾚﾒﾝﾄ</t>
  </si>
  <si>
    <t>MX948739</t>
  </si>
  <si>
    <t>ME302763</t>
  </si>
  <si>
    <t>ﾊﾞﾙﾌﾞﾌﾞﾘｯｼﾞ</t>
  </si>
  <si>
    <t>ME300320</t>
  </si>
  <si>
    <t>MH031309</t>
  </si>
  <si>
    <t>ﾛｯｶｰｱｰﾑ</t>
  </si>
  <si>
    <t>ME303735</t>
  </si>
  <si>
    <t>ME760139</t>
  </si>
  <si>
    <t>ME760138</t>
  </si>
  <si>
    <t>高圧ﾊﾟｲﾌﾟｼｰﾙ</t>
  </si>
  <si>
    <t>ME130702</t>
  </si>
  <si>
    <t>ｱｼﾞｬｽﾄｽｸﾘｭ</t>
  </si>
  <si>
    <t>ME300671</t>
  </si>
  <si>
    <t>ｴﾙﾎﾞｰ</t>
  </si>
  <si>
    <t>MC072035</t>
  </si>
  <si>
    <t>ME305720</t>
  </si>
  <si>
    <t>ﾄﾙｸﾛｯﾄﾞﾌﾞｯｼｭ</t>
  </si>
  <si>
    <t>MK329004</t>
  </si>
  <si>
    <t>MH014462</t>
  </si>
  <si>
    <t>ﾛｯｶｰｼｬﾌﾄ</t>
  </si>
  <si>
    <t>ME131631</t>
  </si>
  <si>
    <t>ME231717</t>
  </si>
  <si>
    <t>ME760142</t>
  </si>
  <si>
    <t>ME034976</t>
  </si>
  <si>
    <t>ME303734</t>
  </si>
  <si>
    <t>ME536371</t>
  </si>
  <si>
    <t>ｴｱｴﾚﾒﾝﾄ</t>
  </si>
  <si>
    <t>ME413506</t>
  </si>
  <si>
    <t>ﾏﾙﾁﾌﾟﾛﾃｸｼｮﾝﾊﾞﾙﾌﾞ</t>
  </si>
  <si>
    <t>ML252087</t>
  </si>
  <si>
    <t>尿素ﾌｨﾙﾀｰ</t>
  </si>
  <si>
    <t>ﾁｪｯｸﾊﾞﾙﾌﾞ</t>
  </si>
  <si>
    <t>MK326577</t>
  </si>
  <si>
    <t>C</t>
  </si>
  <si>
    <t>S</t>
  </si>
  <si>
    <t>ME760152</t>
  </si>
  <si>
    <t>Rｸﾗﾝｸｼｰﾙ</t>
  </si>
  <si>
    <t>E</t>
  </si>
  <si>
    <t>B</t>
  </si>
  <si>
    <t>ME130968</t>
  </si>
  <si>
    <t>ｴｱｽﾌﾟﾘﾝｸﾞ</t>
  </si>
  <si>
    <t>MK524660</t>
  </si>
  <si>
    <t>ﾘﾔﾌﾞﾚｰｷﾗｲﾆﾝｸﾞ</t>
  </si>
  <si>
    <t>MK530509</t>
  </si>
  <si>
    <t>ﾌｧﾝﾍﾞﾙﾄ</t>
  </si>
  <si>
    <t>MH014453</t>
  </si>
  <si>
    <t>ｸｰﾗｰﾍﾞﾙﾄ</t>
  </si>
  <si>
    <t>ME304422</t>
  </si>
  <si>
    <t>ｲﾝｼﾞｪｸﾀｰｸﾘｰﾅｰ</t>
  </si>
  <si>
    <t>QZ000658</t>
  </si>
  <si>
    <t>ｳｨﾝｶｰﾘﾚｰ</t>
  </si>
  <si>
    <t>508型　174W-SW</t>
  </si>
  <si>
    <t>9364-0614</t>
  </si>
  <si>
    <t>すべて</t>
  </si>
  <si>
    <t>Ａ</t>
  </si>
  <si>
    <t>D,E</t>
  </si>
  <si>
    <t>ベアリング</t>
  </si>
  <si>
    <t>エレメント</t>
  </si>
  <si>
    <t>リヤエアースプリング</t>
  </si>
  <si>
    <t>トルクロッドブッシュ</t>
  </si>
  <si>
    <t>ブレーキライニング</t>
  </si>
  <si>
    <t>純正品ベルト</t>
    <rPh sb="0" eb="2">
      <t>ジュンセイ</t>
    </rPh>
    <rPh sb="2" eb="3">
      <t>ヒン</t>
    </rPh>
    <phoneticPr fontId="2"/>
  </si>
  <si>
    <t>冷房用ベルト</t>
    <rPh sb="0" eb="3">
      <t>レイボウヨウ</t>
    </rPh>
    <phoneticPr fontId="2"/>
  </si>
  <si>
    <t>三菱電機製部品</t>
    <rPh sb="0" eb="2">
      <t>ミツビシ</t>
    </rPh>
    <rPh sb="2" eb="4">
      <t>デンキ</t>
    </rPh>
    <rPh sb="4" eb="5">
      <t>セイ</t>
    </rPh>
    <rPh sb="5" eb="7">
      <t>ブヒン</t>
    </rPh>
    <phoneticPr fontId="3"/>
  </si>
  <si>
    <t>ゼクセル製品</t>
    <rPh sb="4" eb="6">
      <t>セイヒン</t>
    </rPh>
    <phoneticPr fontId="3"/>
  </si>
  <si>
    <t>インジェクタークリーナー</t>
  </si>
  <si>
    <t>ウインカーリレー</t>
  </si>
  <si>
    <t>車体部品</t>
    <rPh sb="0" eb="2">
      <t>シャタイ</t>
    </rPh>
    <rPh sb="2" eb="4">
      <t>ブヒン</t>
    </rPh>
    <phoneticPr fontId="2"/>
  </si>
  <si>
    <t>ｺｯﾀ</t>
  </si>
  <si>
    <t>ME001121</t>
  </si>
  <si>
    <t>ﾎｰｽﾊﾞﾝﾄﾞ</t>
  </si>
  <si>
    <t>MH021305</t>
  </si>
  <si>
    <t>ﾌﾞﾛｰﾊﾞｲﾌｨﾙﾀｰ</t>
  </si>
  <si>
    <t>ﾗｼﾞｱｽﾛｯﾄﾞﾌﾞｯｼｭ</t>
  </si>
  <si>
    <t>ﾌｧﾝｱｲﾄﾞﾙﾍﾞﾙﾄ</t>
  </si>
  <si>
    <t>PCVｷｬｯﾌﾟ</t>
  </si>
  <si>
    <t>ME305032</t>
  </si>
  <si>
    <t>ATｴﾚﾒﾝﾄｷｯﾄ</t>
  </si>
  <si>
    <t>ｲﾝﾃｰｸﾎｰｽ</t>
  </si>
  <si>
    <t>MK524811</t>
  </si>
  <si>
    <t>ﾍｯﾄﾞｶﾊﾞｰﾊﾟｯｷﾝ</t>
  </si>
  <si>
    <t>MX967113</t>
  </si>
  <si>
    <t>ﾌﾟﾚｰﾄ</t>
  </si>
  <si>
    <t>MC818857</t>
  </si>
  <si>
    <t>排気ﾌﾞﾚｰｷﾏｸﾞﾈｯﾄ</t>
  </si>
  <si>
    <t>MK344608</t>
  </si>
  <si>
    <t>ｻｰﾓｽﾀｯﾄﾞ</t>
  </si>
  <si>
    <t>ME994275</t>
  </si>
  <si>
    <t>ｽﾛｯﾄﾙﾎﾞﾃﾞｨｰ</t>
  </si>
  <si>
    <t>ME305211</t>
  </si>
  <si>
    <t>ｼｰﾄ</t>
  </si>
  <si>
    <t>MK471739</t>
  </si>
  <si>
    <t>ｵﾙﾀﾈｰﾀｰﾍﾞﾙﾄ</t>
  </si>
  <si>
    <t>ME075862</t>
  </si>
  <si>
    <t>ﾜｲﾊﾟｰｱｰﾑ(R)</t>
  </si>
  <si>
    <t>MK220046</t>
  </si>
  <si>
    <t>ﾗｼﾞｴｰﾀｰｷｬｯﾌﾟ</t>
  </si>
  <si>
    <t>MC251843</t>
  </si>
  <si>
    <t>高圧ﾊﾟｲﾌﾟ</t>
  </si>
  <si>
    <t>ME308267</t>
  </si>
  <si>
    <t>ﾃﾞｨｽﾌﾟﾚｲｽｲｯﾁ</t>
  </si>
  <si>
    <t>MC883660</t>
  </si>
  <si>
    <t>NOXｾﾝｻｰ</t>
  </si>
  <si>
    <t>MX916501</t>
  </si>
  <si>
    <t>ME308265</t>
  </si>
  <si>
    <t>ME308266</t>
  </si>
  <si>
    <t>ME308269</t>
  </si>
  <si>
    <t>ME308264</t>
  </si>
  <si>
    <t>ME308268</t>
  </si>
  <si>
    <t>MK471738</t>
  </si>
  <si>
    <t>ｺﾝﾌﾟﾚｯｻｰﾍｯﾄﾞ</t>
  </si>
  <si>
    <t>ﾊﾞﾙﾌﾞｼｰﾄ</t>
  </si>
  <si>
    <t>ﾎｰｽ</t>
  </si>
  <si>
    <t>ｳｫｰﾀｰﾚﾍﾞﾙｾﾝｻｰ</t>
  </si>
  <si>
    <t>MK700168</t>
  </si>
  <si>
    <t>EGRﾊﾞﾙﾌﾞ</t>
  </si>
  <si>
    <t>ME309551</t>
  </si>
  <si>
    <t>ME309552</t>
  </si>
  <si>
    <t>ﾗｲﾅｰ</t>
  </si>
  <si>
    <t>ﾋﾟｽﾄﾝ</t>
  </si>
  <si>
    <t>ﾀｰﾎﾞﾊﾟｲﾌﾟ</t>
  </si>
  <si>
    <t>ME306880</t>
  </si>
  <si>
    <t>ｼｻﾞｰｽﾞｷﾞﾔ</t>
  </si>
  <si>
    <t>ME132599</t>
  </si>
  <si>
    <t>排気温度ｾﾝｻｰ(触媒後)</t>
  </si>
  <si>
    <t>ME470224</t>
  </si>
  <si>
    <t>ｶﾑｼｬﾌﾄ</t>
  </si>
  <si>
    <t>MX961236</t>
  </si>
  <si>
    <t>ﾛｯｶｰｹｰｽ</t>
  </si>
  <si>
    <t>ME302635</t>
  </si>
  <si>
    <t>尿素ｺﾝﾄﾛｰﾙﾓｼﾞｭﾚｰﾀｰASSY</t>
  </si>
  <si>
    <t>MX938128</t>
  </si>
  <si>
    <t>ﾌｧﾝﾓｰﾀｰASSY</t>
  </si>
  <si>
    <t>SSA431D079A</t>
  </si>
  <si>
    <t>ｾﾞｸｾﾙ製品</t>
    <rPh sb="5" eb="7">
      <t>セイヒン</t>
    </rPh>
    <phoneticPr fontId="2"/>
  </si>
  <si>
    <t>特別</t>
    <rPh sb="0" eb="2">
      <t>トクベツ</t>
    </rPh>
    <phoneticPr fontId="2"/>
  </si>
  <si>
    <r>
      <t>割引率</t>
    </r>
    <r>
      <rPr>
        <sz val="6"/>
        <rFont val="ＭＳ Ｐゴシック"/>
        <family val="3"/>
        <charset val="128"/>
      </rPr>
      <t>（％）</t>
    </r>
    <rPh sb="0" eb="2">
      <t>ワリビキ</t>
    </rPh>
    <rPh sb="2" eb="3">
      <t>リツ</t>
    </rPh>
    <phoneticPr fontId="6"/>
  </si>
  <si>
    <t>「その他の部品」とは、主要部品明細に記載のない購入予定部品の数量が少ない物で、部品の種類が多岐にわたるためそれを一括したもの。購入予定数量及び
金額は令和6年度実績に基づくものであり、購入を保証するものではない。各割引率については、三菱ふそうトラック・バス純正部品単価割引率を適用。</t>
    <rPh sb="30" eb="32">
      <t>スウリョウ</t>
    </rPh>
    <rPh sb="33" eb="34">
      <t>スク</t>
    </rPh>
    <rPh sb="36" eb="37">
      <t>モノ</t>
    </rPh>
    <rPh sb="39" eb="41">
      <t>ブヒン</t>
    </rPh>
    <rPh sb="42" eb="44">
      <t>シュルイ</t>
    </rPh>
    <rPh sb="45" eb="47">
      <t>タキ</t>
    </rPh>
    <rPh sb="75" eb="77">
      <t>レイワ</t>
    </rPh>
    <rPh sb="95" eb="97">
      <t>ホショウ</t>
    </rPh>
    <rPh sb="106" eb="107">
      <t>カク</t>
    </rPh>
    <rPh sb="107" eb="109">
      <t>ワリビキ</t>
    </rPh>
    <rPh sb="109" eb="110">
      <t>リツ</t>
    </rPh>
    <rPh sb="116" eb="118">
      <t>ミツビシ</t>
    </rPh>
    <rPh sb="138" eb="140">
      <t>テキヨウ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</si>
</sst>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_ "/>
  </numFmts>
  <fonts count="11" x14ac:knownFonts="1">
    <font>
      <sz val="9"/>
      <name val="Microsoft Sans Serif"/>
      <family val="2"/>
    </font>
    <font>
      <sz val="9"/>
      <name val="Microsoft Sans Serif"/>
      <family val="2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0" borderId="2" xfId="0" applyFont="1" applyBorder="1">
      <alignment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76" fontId="7" fillId="2" borderId="2" xfId="0" applyNumberFormat="1" applyFont="1" applyFill="1" applyBorder="1" applyAlignment="1">
      <alignment vertical="center" shrinkToFit="1"/>
    </xf>
    <xf numFmtId="176" fontId="7" fillId="0" borderId="2" xfId="1" applyNumberFormat="1" applyFont="1" applyBorder="1" applyAlignment="1" applyProtection="1">
      <alignment horizontal="right" vertical="center" shrinkToFit="1"/>
    </xf>
    <xf numFmtId="176" fontId="7" fillId="0" borderId="0" xfId="0" applyNumberFormat="1" applyFont="1">
      <alignment vertical="center"/>
    </xf>
    <xf numFmtId="0" fontId="7" fillId="0" borderId="14" xfId="0" applyFont="1" applyBorder="1" applyAlignment="1">
      <alignment vertical="center" textRotation="255" shrinkToFit="1"/>
    </xf>
    <xf numFmtId="177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3" fontId="7" fillId="0" borderId="2" xfId="0" applyNumberFormat="1" applyFont="1" applyBorder="1" applyAlignment="1">
      <alignment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left" vertical="center" shrinkToFit="1"/>
    </xf>
    <xf numFmtId="176" fontId="7" fillId="2" borderId="4" xfId="0" applyNumberFormat="1" applyFont="1" applyFill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7" fillId="0" borderId="4" xfId="1" applyNumberFormat="1" applyFont="1" applyBorder="1" applyAlignment="1" applyProtection="1">
      <alignment horizontal="right" vertical="center" shrinkToFit="1"/>
    </xf>
    <xf numFmtId="9" fontId="7" fillId="2" borderId="2" xfId="0" applyNumberFormat="1" applyFont="1" applyFill="1" applyBorder="1" applyAlignment="1">
      <alignment vertical="center" shrinkToFit="1"/>
    </xf>
    <xf numFmtId="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176" fontId="4" fillId="0" borderId="8" xfId="1" applyNumberFormat="1" applyFont="1" applyBorder="1" applyAlignment="1" applyProtection="1">
      <alignment horizontal="center" vertical="center"/>
    </xf>
    <xf numFmtId="176" fontId="4" fillId="0" borderId="9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3"/>
  <sheetViews>
    <sheetView tabSelected="1" zoomScaleNormal="100" workbookViewId="0">
      <selection activeCell="W17" sqref="W17"/>
    </sheetView>
  </sheetViews>
  <sheetFormatPr defaultRowHeight="11.25" x14ac:dyDescent="0.2"/>
  <cols>
    <col min="1" max="1" width="4.5703125" style="2" customWidth="1"/>
    <col min="2" max="3" width="7.28515625" style="2" customWidth="1"/>
    <col min="4" max="4" width="9.140625" style="2"/>
    <col min="5" max="5" width="2" style="2" customWidth="1"/>
    <col min="6" max="6" width="4.85546875" style="2" customWidth="1"/>
    <col min="7" max="7" width="4.85546875" style="1" customWidth="1"/>
    <col min="8" max="8" width="29.5703125" style="2" bestFit="1" customWidth="1"/>
    <col min="9" max="9" width="15.28515625" style="1" bestFit="1" customWidth="1"/>
    <col min="10" max="10" width="7.7109375" style="2" customWidth="1"/>
    <col min="11" max="11" width="8.85546875" style="1" customWidth="1"/>
    <col min="12" max="12" width="10.28515625" style="2" bestFit="1" customWidth="1"/>
    <col min="13" max="13" width="11.28515625" style="2" customWidth="1"/>
    <col min="14" max="14" width="11.28515625" style="37" customWidth="1"/>
    <col min="15" max="15" width="13.85546875" style="1" customWidth="1"/>
    <col min="16" max="16" width="4.42578125" style="2" customWidth="1"/>
    <col min="17" max="18" width="12.5703125" style="2" bestFit="1" customWidth="1"/>
    <col min="19" max="16384" width="9.140625" style="2"/>
  </cols>
  <sheetData>
    <row r="1" spans="1:18" ht="30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 t="s">
        <v>24</v>
      </c>
      <c r="M1" s="62"/>
      <c r="N1" s="62"/>
      <c r="O1" s="62"/>
    </row>
    <row r="2" spans="1:18" ht="14.25" customHeight="1" x14ac:dyDescent="0.2">
      <c r="A2" s="63" t="s">
        <v>1</v>
      </c>
      <c r="B2" s="63"/>
      <c r="C2" s="63"/>
      <c r="D2" s="63"/>
      <c r="E2" s="17"/>
      <c r="H2" s="65" t="s">
        <v>2</v>
      </c>
      <c r="I2" s="65"/>
      <c r="J2" s="65"/>
      <c r="K2" s="65"/>
      <c r="L2" s="65"/>
      <c r="M2" s="65"/>
      <c r="N2" s="65"/>
      <c r="O2" s="65"/>
    </row>
    <row r="3" spans="1:18" ht="14.25" customHeight="1" x14ac:dyDescent="0.2">
      <c r="A3" s="64"/>
      <c r="B3" s="64"/>
      <c r="C3" s="64"/>
      <c r="D3" s="64"/>
      <c r="E3" s="17"/>
      <c r="H3" s="66"/>
      <c r="I3" s="66"/>
      <c r="J3" s="66"/>
      <c r="K3" s="66"/>
      <c r="L3" s="66"/>
      <c r="M3" s="66"/>
      <c r="N3" s="66"/>
      <c r="O3" s="66"/>
    </row>
    <row r="4" spans="1:18" ht="16.5" customHeight="1" x14ac:dyDescent="0.2">
      <c r="A4" s="10" t="s">
        <v>3</v>
      </c>
      <c r="B4" s="48" t="s">
        <v>26</v>
      </c>
      <c r="C4" s="48"/>
      <c r="D4" s="10" t="s">
        <v>173</v>
      </c>
      <c r="E4" s="18"/>
      <c r="F4" s="48" t="s">
        <v>4</v>
      </c>
      <c r="G4" s="48" t="s">
        <v>5</v>
      </c>
      <c r="H4" s="48" t="s">
        <v>6</v>
      </c>
      <c r="I4" s="48" t="s">
        <v>7</v>
      </c>
      <c r="J4" s="49" t="s">
        <v>8</v>
      </c>
      <c r="K4" s="48" t="s">
        <v>9</v>
      </c>
      <c r="L4" s="48" t="s">
        <v>10</v>
      </c>
      <c r="M4" s="48" t="s">
        <v>11</v>
      </c>
      <c r="N4" s="48"/>
      <c r="O4" s="67" t="s">
        <v>12</v>
      </c>
    </row>
    <row r="5" spans="1:18" ht="16.5" customHeight="1" x14ac:dyDescent="0.2">
      <c r="A5" s="69" t="s">
        <v>13</v>
      </c>
      <c r="B5" s="50" t="s">
        <v>71</v>
      </c>
      <c r="C5" s="52"/>
      <c r="D5" s="40"/>
      <c r="E5" s="19"/>
      <c r="F5" s="48"/>
      <c r="G5" s="48"/>
      <c r="H5" s="48"/>
      <c r="I5" s="48"/>
      <c r="J5" s="49"/>
      <c r="K5" s="48"/>
      <c r="L5" s="48"/>
      <c r="M5" s="10" t="s">
        <v>14</v>
      </c>
      <c r="N5" s="10" t="s">
        <v>15</v>
      </c>
      <c r="O5" s="68"/>
    </row>
    <row r="6" spans="1:18" ht="16.5" customHeight="1" x14ac:dyDescent="0.2">
      <c r="A6" s="69"/>
      <c r="B6" s="50" t="s">
        <v>91</v>
      </c>
      <c r="C6" s="52"/>
      <c r="D6" s="40"/>
      <c r="E6" s="19"/>
      <c r="F6" s="53" t="s">
        <v>16</v>
      </c>
      <c r="G6" s="10">
        <v>1</v>
      </c>
      <c r="H6" s="12" t="s">
        <v>105</v>
      </c>
      <c r="I6" s="20" t="s">
        <v>106</v>
      </c>
      <c r="J6" s="12">
        <v>154</v>
      </c>
      <c r="K6" s="13" t="s">
        <v>70</v>
      </c>
      <c r="L6" s="39">
        <f>$D$8</f>
        <v>0</v>
      </c>
      <c r="M6" s="21">
        <v>500</v>
      </c>
      <c r="N6" s="22">
        <f>IF(OR($M6="",$L6=""),"",ROUNDUP(($M6-$M6*$L6),0))</f>
        <v>500</v>
      </c>
      <c r="O6" s="22">
        <f>IF(OR($M6="",$L6=""),"",$J6*$N6)</f>
        <v>77000</v>
      </c>
      <c r="R6" s="23"/>
    </row>
    <row r="7" spans="1:18" ht="16.5" customHeight="1" x14ac:dyDescent="0.2">
      <c r="A7" s="69"/>
      <c r="B7" s="50" t="s">
        <v>75</v>
      </c>
      <c r="C7" s="52"/>
      <c r="D7" s="40"/>
      <c r="E7" s="19"/>
      <c r="F7" s="54"/>
      <c r="G7" s="10">
        <v>2</v>
      </c>
      <c r="H7" s="12" t="s">
        <v>39</v>
      </c>
      <c r="I7" s="20" t="s">
        <v>40</v>
      </c>
      <c r="J7" s="12">
        <v>96</v>
      </c>
      <c r="K7" s="13" t="s">
        <v>70</v>
      </c>
      <c r="L7" s="39">
        <f t="shared" ref="L7:L14" si="0">$D$8</f>
        <v>0</v>
      </c>
      <c r="M7" s="21">
        <v>9000</v>
      </c>
      <c r="N7" s="22">
        <f t="shared" ref="N7:N69" si="1">IF(OR($M7="",$L7=""),"",ROUNDUP(($M7-$M7*$L7),0))</f>
        <v>9000</v>
      </c>
      <c r="O7" s="22">
        <f t="shared" ref="O7:O69" si="2">IF(OR($M7="",$L7=""),"",$J7*$N7)</f>
        <v>864000</v>
      </c>
      <c r="Q7" s="23"/>
      <c r="R7" s="23"/>
    </row>
    <row r="8" spans="1:18" ht="16.5" customHeight="1" x14ac:dyDescent="0.2">
      <c r="A8" s="69"/>
      <c r="B8" s="50" t="s">
        <v>70</v>
      </c>
      <c r="C8" s="52"/>
      <c r="D8" s="40"/>
      <c r="E8" s="19"/>
      <c r="F8" s="54"/>
      <c r="G8" s="10">
        <v>3</v>
      </c>
      <c r="H8" s="12" t="s">
        <v>48</v>
      </c>
      <c r="I8" s="20" t="s">
        <v>49</v>
      </c>
      <c r="J8" s="12">
        <v>84</v>
      </c>
      <c r="K8" s="13" t="s">
        <v>70</v>
      </c>
      <c r="L8" s="39">
        <f t="shared" si="0"/>
        <v>0</v>
      </c>
      <c r="M8" s="21">
        <v>1700</v>
      </c>
      <c r="N8" s="22">
        <f t="shared" si="1"/>
        <v>1700</v>
      </c>
      <c r="O8" s="22">
        <f t="shared" si="2"/>
        <v>142800</v>
      </c>
      <c r="R8" s="23"/>
    </row>
    <row r="9" spans="1:18" ht="16.5" customHeight="1" x14ac:dyDescent="0.2">
      <c r="A9" s="69"/>
      <c r="B9" s="50" t="s">
        <v>92</v>
      </c>
      <c r="C9" s="52"/>
      <c r="D9" s="40"/>
      <c r="E9" s="19"/>
      <c r="F9" s="54"/>
      <c r="G9" s="10">
        <v>4</v>
      </c>
      <c r="H9" s="12" t="s">
        <v>46</v>
      </c>
      <c r="I9" s="20" t="s">
        <v>47</v>
      </c>
      <c r="J9" s="12">
        <v>79</v>
      </c>
      <c r="K9" s="13" t="s">
        <v>70</v>
      </c>
      <c r="L9" s="39">
        <f t="shared" si="0"/>
        <v>0</v>
      </c>
      <c r="M9" s="21">
        <v>2150</v>
      </c>
      <c r="N9" s="22">
        <f t="shared" si="1"/>
        <v>2150</v>
      </c>
      <c r="O9" s="22">
        <f t="shared" si="2"/>
        <v>169850</v>
      </c>
      <c r="R9" s="23"/>
    </row>
    <row r="10" spans="1:18" ht="16.5" customHeight="1" x14ac:dyDescent="0.2">
      <c r="A10" s="42" t="s">
        <v>17</v>
      </c>
      <c r="B10" s="49" t="s">
        <v>93</v>
      </c>
      <c r="C10" s="49"/>
      <c r="D10" s="40"/>
      <c r="E10" s="19"/>
      <c r="F10" s="54"/>
      <c r="G10" s="10">
        <v>5</v>
      </c>
      <c r="H10" s="12" t="s">
        <v>107</v>
      </c>
      <c r="I10" s="20" t="s">
        <v>108</v>
      </c>
      <c r="J10" s="12">
        <v>72</v>
      </c>
      <c r="K10" s="13" t="s">
        <v>70</v>
      </c>
      <c r="L10" s="39">
        <f t="shared" si="0"/>
        <v>0</v>
      </c>
      <c r="M10" s="21">
        <v>1550</v>
      </c>
      <c r="N10" s="22">
        <f t="shared" si="1"/>
        <v>1550</v>
      </c>
      <c r="O10" s="22">
        <f t="shared" si="2"/>
        <v>111600</v>
      </c>
      <c r="R10" s="23"/>
    </row>
    <row r="11" spans="1:18" ht="16.5" customHeight="1" x14ac:dyDescent="0.2">
      <c r="A11" s="43"/>
      <c r="B11" s="49" t="s">
        <v>94</v>
      </c>
      <c r="C11" s="49"/>
      <c r="D11" s="40"/>
      <c r="E11" s="19"/>
      <c r="F11" s="54"/>
      <c r="G11" s="10">
        <v>6</v>
      </c>
      <c r="H11" s="12" t="s">
        <v>109</v>
      </c>
      <c r="I11" s="20" t="s">
        <v>38</v>
      </c>
      <c r="J11" s="12">
        <v>46</v>
      </c>
      <c r="K11" s="13" t="s">
        <v>70</v>
      </c>
      <c r="L11" s="39">
        <f t="shared" si="0"/>
        <v>0</v>
      </c>
      <c r="M11" s="21">
        <v>5800</v>
      </c>
      <c r="N11" s="22">
        <f t="shared" si="1"/>
        <v>5800</v>
      </c>
      <c r="O11" s="22">
        <f t="shared" si="2"/>
        <v>266800</v>
      </c>
      <c r="R11" s="23"/>
    </row>
    <row r="12" spans="1:18" ht="16.5" customHeight="1" x14ac:dyDescent="0.2">
      <c r="A12" s="43"/>
      <c r="B12" s="49" t="s">
        <v>95</v>
      </c>
      <c r="C12" s="49"/>
      <c r="D12" s="40"/>
      <c r="E12" s="19"/>
      <c r="F12" s="54"/>
      <c r="G12" s="10">
        <v>7</v>
      </c>
      <c r="H12" s="12" t="s">
        <v>42</v>
      </c>
      <c r="I12" s="20" t="s">
        <v>61</v>
      </c>
      <c r="J12" s="12">
        <v>36</v>
      </c>
      <c r="K12" s="13" t="s">
        <v>70</v>
      </c>
      <c r="L12" s="39">
        <f t="shared" si="0"/>
        <v>0</v>
      </c>
      <c r="M12" s="21">
        <v>10600</v>
      </c>
      <c r="N12" s="22">
        <f t="shared" si="1"/>
        <v>10600</v>
      </c>
      <c r="O12" s="22">
        <f t="shared" si="2"/>
        <v>381600</v>
      </c>
      <c r="R12" s="23"/>
    </row>
    <row r="13" spans="1:18" ht="16.5" customHeight="1" x14ac:dyDescent="0.2">
      <c r="A13" s="43"/>
      <c r="B13" s="45" t="s">
        <v>96</v>
      </c>
      <c r="C13" s="46"/>
      <c r="D13" s="40"/>
      <c r="E13" s="19"/>
      <c r="F13" s="54"/>
      <c r="G13" s="10">
        <v>8</v>
      </c>
      <c r="H13" s="12" t="s">
        <v>42</v>
      </c>
      <c r="I13" s="20" t="s">
        <v>43</v>
      </c>
      <c r="J13" s="12">
        <v>36</v>
      </c>
      <c r="K13" s="13" t="s">
        <v>70</v>
      </c>
      <c r="L13" s="39">
        <f t="shared" si="0"/>
        <v>0</v>
      </c>
      <c r="M13" s="21">
        <v>10600</v>
      </c>
      <c r="N13" s="22">
        <f t="shared" si="1"/>
        <v>10600</v>
      </c>
      <c r="O13" s="22">
        <f t="shared" si="2"/>
        <v>381600</v>
      </c>
      <c r="R13" s="23"/>
    </row>
    <row r="14" spans="1:18" ht="16.5" customHeight="1" x14ac:dyDescent="0.2">
      <c r="A14" s="43"/>
      <c r="B14" s="45" t="s">
        <v>97</v>
      </c>
      <c r="C14" s="46"/>
      <c r="D14" s="40"/>
      <c r="E14" s="19"/>
      <c r="F14" s="54"/>
      <c r="G14" s="10">
        <v>9</v>
      </c>
      <c r="H14" s="12" t="s">
        <v>110</v>
      </c>
      <c r="I14" s="20">
        <v>346763000</v>
      </c>
      <c r="J14" s="12">
        <v>32</v>
      </c>
      <c r="K14" s="13" t="s">
        <v>70</v>
      </c>
      <c r="L14" s="39">
        <f t="shared" si="0"/>
        <v>0</v>
      </c>
      <c r="M14" s="21">
        <v>5200</v>
      </c>
      <c r="N14" s="22">
        <f t="shared" si="1"/>
        <v>5200</v>
      </c>
      <c r="O14" s="22">
        <f t="shared" si="2"/>
        <v>166400</v>
      </c>
      <c r="R14" s="23"/>
    </row>
    <row r="15" spans="1:18" ht="16.5" customHeight="1" x14ac:dyDescent="0.2">
      <c r="A15" s="43"/>
      <c r="B15" s="45" t="s">
        <v>98</v>
      </c>
      <c r="C15" s="46"/>
      <c r="D15" s="40"/>
      <c r="E15" s="19"/>
      <c r="F15" s="54"/>
      <c r="G15" s="10">
        <v>10</v>
      </c>
      <c r="H15" s="12" t="s">
        <v>111</v>
      </c>
      <c r="I15" s="20" t="s">
        <v>55</v>
      </c>
      <c r="J15" s="12">
        <v>30</v>
      </c>
      <c r="K15" s="13" t="s">
        <v>71</v>
      </c>
      <c r="L15" s="39">
        <f>$D$5</f>
        <v>0</v>
      </c>
      <c r="M15" s="21">
        <v>8600</v>
      </c>
      <c r="N15" s="22">
        <f t="shared" si="1"/>
        <v>8600</v>
      </c>
      <c r="O15" s="22">
        <f t="shared" si="2"/>
        <v>258000</v>
      </c>
      <c r="R15" s="23"/>
    </row>
    <row r="16" spans="1:18" ht="16.5" customHeight="1" x14ac:dyDescent="0.2">
      <c r="A16" s="43"/>
      <c r="B16" s="45" t="s">
        <v>99</v>
      </c>
      <c r="C16" s="46"/>
      <c r="D16" s="40"/>
      <c r="E16" s="19"/>
      <c r="F16" s="54"/>
      <c r="G16" s="10">
        <v>11</v>
      </c>
      <c r="H16" s="12" t="s">
        <v>112</v>
      </c>
      <c r="I16" s="20" t="s">
        <v>113</v>
      </c>
      <c r="J16" s="12">
        <v>30</v>
      </c>
      <c r="K16" s="13" t="s">
        <v>70</v>
      </c>
      <c r="L16" s="39">
        <f t="shared" ref="L16:L21" si="3">$D$8</f>
        <v>0</v>
      </c>
      <c r="M16" s="21">
        <v>3800</v>
      </c>
      <c r="N16" s="22">
        <f t="shared" si="1"/>
        <v>3800</v>
      </c>
      <c r="O16" s="22">
        <f t="shared" si="2"/>
        <v>114000</v>
      </c>
      <c r="R16" s="23"/>
    </row>
    <row r="17" spans="1:18" ht="16.5" customHeight="1" x14ac:dyDescent="0.2">
      <c r="A17" s="43"/>
      <c r="B17" s="45" t="s">
        <v>100</v>
      </c>
      <c r="C17" s="46"/>
      <c r="D17" s="40"/>
      <c r="E17" s="19"/>
      <c r="F17" s="54"/>
      <c r="G17" s="10">
        <v>12</v>
      </c>
      <c r="H17" s="12" t="s">
        <v>50</v>
      </c>
      <c r="I17" s="20" t="s">
        <v>51</v>
      </c>
      <c r="J17" s="12">
        <v>27</v>
      </c>
      <c r="K17" s="13" t="s">
        <v>70</v>
      </c>
      <c r="L17" s="39">
        <f t="shared" si="3"/>
        <v>0</v>
      </c>
      <c r="M17" s="21">
        <v>3400</v>
      </c>
      <c r="N17" s="22">
        <f t="shared" si="1"/>
        <v>3400</v>
      </c>
      <c r="O17" s="22">
        <f t="shared" si="2"/>
        <v>91800</v>
      </c>
      <c r="R17" s="23"/>
    </row>
    <row r="18" spans="1:18" ht="16.5" customHeight="1" x14ac:dyDescent="0.2">
      <c r="A18" s="43"/>
      <c r="B18" s="45" t="s">
        <v>101</v>
      </c>
      <c r="C18" s="46"/>
      <c r="D18" s="40"/>
      <c r="E18" s="19"/>
      <c r="F18" s="54"/>
      <c r="G18" s="10">
        <v>13</v>
      </c>
      <c r="H18" s="12" t="s">
        <v>114</v>
      </c>
      <c r="I18" s="20" t="s">
        <v>62</v>
      </c>
      <c r="J18" s="12">
        <v>26</v>
      </c>
      <c r="K18" s="13" t="s">
        <v>70</v>
      </c>
      <c r="L18" s="39">
        <f t="shared" si="3"/>
        <v>0</v>
      </c>
      <c r="M18" s="21">
        <v>41200</v>
      </c>
      <c r="N18" s="22">
        <f t="shared" si="1"/>
        <v>41200</v>
      </c>
      <c r="O18" s="22">
        <f t="shared" si="2"/>
        <v>1071200</v>
      </c>
      <c r="R18" s="23"/>
    </row>
    <row r="19" spans="1:18" ht="16.5" customHeight="1" x14ac:dyDescent="0.2">
      <c r="A19" s="43"/>
      <c r="B19" s="45" t="s">
        <v>102</v>
      </c>
      <c r="C19" s="46"/>
      <c r="D19" s="40"/>
      <c r="E19" s="19"/>
      <c r="F19" s="54"/>
      <c r="G19" s="10">
        <v>14</v>
      </c>
      <c r="H19" s="12" t="s">
        <v>115</v>
      </c>
      <c r="I19" s="20" t="s">
        <v>116</v>
      </c>
      <c r="J19" s="12">
        <v>26</v>
      </c>
      <c r="K19" s="13" t="s">
        <v>70</v>
      </c>
      <c r="L19" s="39">
        <f t="shared" si="3"/>
        <v>0</v>
      </c>
      <c r="M19" s="21">
        <v>19200</v>
      </c>
      <c r="N19" s="22">
        <f t="shared" si="1"/>
        <v>19200</v>
      </c>
      <c r="O19" s="22">
        <f t="shared" si="2"/>
        <v>499200</v>
      </c>
      <c r="R19" s="23"/>
    </row>
    <row r="20" spans="1:18" ht="16.5" customHeight="1" x14ac:dyDescent="0.2">
      <c r="A20" s="43"/>
      <c r="B20" s="49" t="s">
        <v>103</v>
      </c>
      <c r="C20" s="49"/>
      <c r="D20" s="40"/>
      <c r="E20" s="19"/>
      <c r="F20" s="54"/>
      <c r="G20" s="10">
        <v>15</v>
      </c>
      <c r="H20" s="12" t="s">
        <v>117</v>
      </c>
      <c r="I20" s="20" t="s">
        <v>52</v>
      </c>
      <c r="J20" s="12">
        <v>17</v>
      </c>
      <c r="K20" s="13" t="s">
        <v>70</v>
      </c>
      <c r="L20" s="39">
        <f t="shared" si="3"/>
        <v>0</v>
      </c>
      <c r="M20" s="21">
        <v>5100</v>
      </c>
      <c r="N20" s="22">
        <f t="shared" si="1"/>
        <v>5100</v>
      </c>
      <c r="O20" s="22">
        <f t="shared" si="2"/>
        <v>86700</v>
      </c>
      <c r="R20" s="23"/>
    </row>
    <row r="21" spans="1:18" ht="16.5" customHeight="1" x14ac:dyDescent="0.2">
      <c r="A21" s="44"/>
      <c r="B21" s="49" t="s">
        <v>104</v>
      </c>
      <c r="C21" s="49"/>
      <c r="D21" s="40"/>
      <c r="F21" s="54"/>
      <c r="G21" s="10">
        <v>16</v>
      </c>
      <c r="H21" s="12" t="s">
        <v>117</v>
      </c>
      <c r="I21" s="20" t="s">
        <v>118</v>
      </c>
      <c r="J21" s="12">
        <v>17</v>
      </c>
      <c r="K21" s="13" t="s">
        <v>70</v>
      </c>
      <c r="L21" s="39">
        <f t="shared" si="3"/>
        <v>0</v>
      </c>
      <c r="M21" s="21">
        <v>4050</v>
      </c>
      <c r="N21" s="22">
        <f t="shared" si="1"/>
        <v>4050</v>
      </c>
      <c r="O21" s="22">
        <f t="shared" si="2"/>
        <v>68850</v>
      </c>
      <c r="R21" s="23"/>
    </row>
    <row r="22" spans="1:18" ht="16.5" customHeight="1" x14ac:dyDescent="0.2">
      <c r="A22" s="24"/>
      <c r="F22" s="54"/>
      <c r="G22" s="10">
        <v>17</v>
      </c>
      <c r="H22" s="12" t="s">
        <v>119</v>
      </c>
      <c r="I22" s="20" t="s">
        <v>120</v>
      </c>
      <c r="J22" s="12">
        <v>16</v>
      </c>
      <c r="K22" s="13" t="s">
        <v>70</v>
      </c>
      <c r="L22" s="39">
        <f t="shared" ref="L22:L23" si="4">$D$8</f>
        <v>0</v>
      </c>
      <c r="M22" s="21">
        <v>5300</v>
      </c>
      <c r="N22" s="22">
        <f t="shared" si="1"/>
        <v>5300</v>
      </c>
      <c r="O22" s="22">
        <f t="shared" si="2"/>
        <v>84800</v>
      </c>
      <c r="R22" s="23"/>
    </row>
    <row r="23" spans="1:18" ht="16.5" customHeight="1" x14ac:dyDescent="0.2">
      <c r="F23" s="54"/>
      <c r="G23" s="10">
        <v>18</v>
      </c>
      <c r="H23" s="12" t="s">
        <v>121</v>
      </c>
      <c r="I23" s="20" t="s">
        <v>122</v>
      </c>
      <c r="J23" s="12">
        <v>15</v>
      </c>
      <c r="K23" s="13" t="s">
        <v>70</v>
      </c>
      <c r="L23" s="39">
        <f t="shared" si="4"/>
        <v>0</v>
      </c>
      <c r="M23" s="21">
        <v>17300</v>
      </c>
      <c r="N23" s="22">
        <f t="shared" si="1"/>
        <v>17300</v>
      </c>
      <c r="O23" s="22">
        <f t="shared" si="2"/>
        <v>259500</v>
      </c>
      <c r="R23" s="23"/>
    </row>
    <row r="24" spans="1:18" ht="16.5" customHeight="1" x14ac:dyDescent="0.2">
      <c r="F24" s="54"/>
      <c r="G24" s="10">
        <v>19</v>
      </c>
      <c r="H24" s="12" t="s">
        <v>123</v>
      </c>
      <c r="I24" s="20" t="s">
        <v>124</v>
      </c>
      <c r="J24" s="12">
        <v>15</v>
      </c>
      <c r="K24" s="13" t="s">
        <v>70</v>
      </c>
      <c r="L24" s="39">
        <f>$D$8</f>
        <v>0</v>
      </c>
      <c r="M24" s="21">
        <v>7450</v>
      </c>
      <c r="N24" s="22">
        <f t="shared" si="1"/>
        <v>7450</v>
      </c>
      <c r="O24" s="22">
        <f t="shared" si="2"/>
        <v>111750</v>
      </c>
      <c r="R24" s="23"/>
    </row>
    <row r="25" spans="1:18" ht="16.5" customHeight="1" x14ac:dyDescent="0.2">
      <c r="F25" s="54"/>
      <c r="G25" s="10">
        <v>20</v>
      </c>
      <c r="H25" s="12" t="s">
        <v>63</v>
      </c>
      <c r="I25" s="20" t="s">
        <v>64</v>
      </c>
      <c r="J25" s="12">
        <v>13</v>
      </c>
      <c r="K25" s="13" t="s">
        <v>71</v>
      </c>
      <c r="L25" s="39">
        <f>$D$5</f>
        <v>0</v>
      </c>
      <c r="M25" s="21">
        <v>19400</v>
      </c>
      <c r="N25" s="22">
        <f t="shared" si="1"/>
        <v>19400</v>
      </c>
      <c r="O25" s="22">
        <f t="shared" si="2"/>
        <v>252200</v>
      </c>
      <c r="R25" s="23"/>
    </row>
    <row r="26" spans="1:18" ht="16.5" customHeight="1" x14ac:dyDescent="0.2">
      <c r="F26" s="54"/>
      <c r="G26" s="10">
        <v>21</v>
      </c>
      <c r="H26" s="12" t="s">
        <v>125</v>
      </c>
      <c r="I26" s="20" t="s">
        <v>126</v>
      </c>
      <c r="J26" s="12">
        <v>12</v>
      </c>
      <c r="K26" s="13" t="s">
        <v>70</v>
      </c>
      <c r="L26" s="39">
        <f>$D$8</f>
        <v>0</v>
      </c>
      <c r="M26" s="21">
        <v>47500</v>
      </c>
      <c r="N26" s="22">
        <f t="shared" si="1"/>
        <v>47500</v>
      </c>
      <c r="O26" s="22">
        <f t="shared" si="2"/>
        <v>570000</v>
      </c>
      <c r="R26" s="23"/>
    </row>
    <row r="27" spans="1:18" ht="16.5" customHeight="1" x14ac:dyDescent="0.2">
      <c r="F27" s="54"/>
      <c r="G27" s="10">
        <v>22</v>
      </c>
      <c r="H27" s="12" t="s">
        <v>127</v>
      </c>
      <c r="I27" s="20" t="s">
        <v>128</v>
      </c>
      <c r="J27" s="12">
        <v>12</v>
      </c>
      <c r="K27" s="13" t="s">
        <v>70</v>
      </c>
      <c r="L27" s="39">
        <f>$D$8</f>
        <v>0</v>
      </c>
      <c r="M27" s="21">
        <v>13700</v>
      </c>
      <c r="N27" s="22">
        <f t="shared" si="1"/>
        <v>13700</v>
      </c>
      <c r="O27" s="22">
        <f t="shared" si="2"/>
        <v>164400</v>
      </c>
      <c r="R27" s="23"/>
    </row>
    <row r="28" spans="1:18" ht="16.5" customHeight="1" x14ac:dyDescent="0.2">
      <c r="F28" s="54"/>
      <c r="G28" s="10">
        <v>23</v>
      </c>
      <c r="H28" s="12" t="s">
        <v>129</v>
      </c>
      <c r="I28" s="20" t="s">
        <v>130</v>
      </c>
      <c r="J28" s="12">
        <v>12</v>
      </c>
      <c r="K28" s="13" t="s">
        <v>71</v>
      </c>
      <c r="L28" s="39">
        <f>$D$5</f>
        <v>0</v>
      </c>
      <c r="M28" s="21">
        <v>10900</v>
      </c>
      <c r="N28" s="22">
        <f t="shared" si="1"/>
        <v>10900</v>
      </c>
      <c r="O28" s="22">
        <f t="shared" si="2"/>
        <v>130800</v>
      </c>
      <c r="R28" s="23"/>
    </row>
    <row r="29" spans="1:18" ht="16.5" customHeight="1" x14ac:dyDescent="0.2">
      <c r="F29" s="54"/>
      <c r="G29" s="10">
        <v>24</v>
      </c>
      <c r="H29" s="12" t="s">
        <v>131</v>
      </c>
      <c r="I29" s="20" t="s">
        <v>132</v>
      </c>
      <c r="J29" s="12">
        <v>11</v>
      </c>
      <c r="K29" s="13" t="s">
        <v>74</v>
      </c>
      <c r="L29" s="39">
        <f>$D$9</f>
        <v>0</v>
      </c>
      <c r="M29" s="21">
        <v>19100</v>
      </c>
      <c r="N29" s="22">
        <f t="shared" si="1"/>
        <v>19100</v>
      </c>
      <c r="O29" s="22">
        <f t="shared" si="2"/>
        <v>210100</v>
      </c>
      <c r="R29" s="23"/>
    </row>
    <row r="30" spans="1:18" ht="16.5" customHeight="1" x14ac:dyDescent="0.2">
      <c r="F30" s="54"/>
      <c r="G30" s="10">
        <v>25</v>
      </c>
      <c r="H30" s="12" t="s">
        <v>133</v>
      </c>
      <c r="I30" s="20" t="s">
        <v>134</v>
      </c>
      <c r="J30" s="12">
        <v>11</v>
      </c>
      <c r="K30" s="13" t="s">
        <v>70</v>
      </c>
      <c r="L30" s="39">
        <f>$D$8</f>
        <v>0</v>
      </c>
      <c r="M30" s="21">
        <v>7050</v>
      </c>
      <c r="N30" s="22">
        <f t="shared" si="1"/>
        <v>7050</v>
      </c>
      <c r="O30" s="22">
        <f t="shared" si="2"/>
        <v>77550</v>
      </c>
      <c r="R30" s="23"/>
    </row>
    <row r="31" spans="1:18" ht="16.5" customHeight="1" x14ac:dyDescent="0.2">
      <c r="F31" s="54"/>
      <c r="G31" s="10">
        <v>26</v>
      </c>
      <c r="H31" s="12" t="s">
        <v>135</v>
      </c>
      <c r="I31" s="20" t="s">
        <v>136</v>
      </c>
      <c r="J31" s="12">
        <v>10</v>
      </c>
      <c r="K31" s="13" t="s">
        <v>70</v>
      </c>
      <c r="L31" s="39">
        <f t="shared" ref="L31:L40" si="5">$D$8</f>
        <v>0</v>
      </c>
      <c r="M31" s="21">
        <v>16100</v>
      </c>
      <c r="N31" s="22">
        <f t="shared" si="1"/>
        <v>16100</v>
      </c>
      <c r="O31" s="22">
        <f t="shared" si="2"/>
        <v>161000</v>
      </c>
      <c r="R31" s="23"/>
    </row>
    <row r="32" spans="1:18" ht="16.5" customHeight="1" x14ac:dyDescent="0.2">
      <c r="F32" s="54"/>
      <c r="G32" s="10">
        <v>27</v>
      </c>
      <c r="H32" s="12" t="s">
        <v>137</v>
      </c>
      <c r="I32" s="20" t="s">
        <v>138</v>
      </c>
      <c r="J32" s="12">
        <v>10</v>
      </c>
      <c r="K32" s="13" t="s">
        <v>70</v>
      </c>
      <c r="L32" s="39">
        <f t="shared" si="5"/>
        <v>0</v>
      </c>
      <c r="M32" s="21">
        <v>11100</v>
      </c>
      <c r="N32" s="22">
        <f t="shared" si="1"/>
        <v>11100</v>
      </c>
      <c r="O32" s="22">
        <f t="shared" si="2"/>
        <v>111000</v>
      </c>
      <c r="R32" s="23"/>
    </row>
    <row r="33" spans="6:18" ht="16.5" customHeight="1" x14ac:dyDescent="0.2">
      <c r="F33" s="54"/>
      <c r="G33" s="10">
        <v>28</v>
      </c>
      <c r="H33" s="12" t="s">
        <v>139</v>
      </c>
      <c r="I33" s="20" t="s">
        <v>140</v>
      </c>
      <c r="J33" s="12">
        <v>9</v>
      </c>
      <c r="K33" s="13" t="s">
        <v>70</v>
      </c>
      <c r="L33" s="39">
        <f t="shared" si="5"/>
        <v>0</v>
      </c>
      <c r="M33" s="21">
        <v>80000</v>
      </c>
      <c r="N33" s="22">
        <f t="shared" si="1"/>
        <v>80000</v>
      </c>
      <c r="O33" s="22">
        <f t="shared" si="2"/>
        <v>720000</v>
      </c>
      <c r="R33" s="23"/>
    </row>
    <row r="34" spans="6:18" ht="16.5" customHeight="1" x14ac:dyDescent="0.2">
      <c r="F34" s="54"/>
      <c r="G34" s="10">
        <v>29</v>
      </c>
      <c r="H34" s="12" t="s">
        <v>135</v>
      </c>
      <c r="I34" s="20" t="s">
        <v>141</v>
      </c>
      <c r="J34" s="12">
        <v>9</v>
      </c>
      <c r="K34" s="13" t="s">
        <v>70</v>
      </c>
      <c r="L34" s="39">
        <f t="shared" si="5"/>
        <v>0</v>
      </c>
      <c r="M34" s="21">
        <v>16400</v>
      </c>
      <c r="N34" s="22">
        <f t="shared" si="1"/>
        <v>16400</v>
      </c>
      <c r="O34" s="22">
        <f t="shared" si="2"/>
        <v>147600</v>
      </c>
      <c r="R34" s="23"/>
    </row>
    <row r="35" spans="6:18" ht="16.5" customHeight="1" x14ac:dyDescent="0.2">
      <c r="F35" s="54"/>
      <c r="G35" s="10">
        <v>30</v>
      </c>
      <c r="H35" s="12" t="s">
        <v>135</v>
      </c>
      <c r="I35" s="20" t="s">
        <v>142</v>
      </c>
      <c r="J35" s="12">
        <v>9</v>
      </c>
      <c r="K35" s="13" t="s">
        <v>70</v>
      </c>
      <c r="L35" s="39">
        <f t="shared" si="5"/>
        <v>0</v>
      </c>
      <c r="M35" s="21">
        <v>16400</v>
      </c>
      <c r="N35" s="22">
        <f t="shared" si="1"/>
        <v>16400</v>
      </c>
      <c r="O35" s="22">
        <f t="shared" si="2"/>
        <v>147600</v>
      </c>
      <c r="R35" s="23"/>
    </row>
    <row r="36" spans="6:18" ht="16.5" customHeight="1" x14ac:dyDescent="0.2">
      <c r="F36" s="54"/>
      <c r="G36" s="10">
        <v>31</v>
      </c>
      <c r="H36" s="12" t="s">
        <v>135</v>
      </c>
      <c r="I36" s="20" t="s">
        <v>143</v>
      </c>
      <c r="J36" s="12">
        <v>9</v>
      </c>
      <c r="K36" s="13" t="s">
        <v>70</v>
      </c>
      <c r="L36" s="39">
        <f t="shared" si="5"/>
        <v>0</v>
      </c>
      <c r="M36" s="21">
        <v>16300</v>
      </c>
      <c r="N36" s="22">
        <f t="shared" si="1"/>
        <v>16300</v>
      </c>
      <c r="O36" s="22">
        <f t="shared" si="2"/>
        <v>146700</v>
      </c>
      <c r="R36" s="23"/>
    </row>
    <row r="37" spans="6:18" ht="16.5" customHeight="1" x14ac:dyDescent="0.2">
      <c r="F37" s="54"/>
      <c r="G37" s="10">
        <v>32</v>
      </c>
      <c r="H37" s="12" t="s">
        <v>135</v>
      </c>
      <c r="I37" s="20" t="s">
        <v>144</v>
      </c>
      <c r="J37" s="12">
        <v>9</v>
      </c>
      <c r="K37" s="13" t="s">
        <v>70</v>
      </c>
      <c r="L37" s="39">
        <f t="shared" si="5"/>
        <v>0</v>
      </c>
      <c r="M37" s="21">
        <v>16100</v>
      </c>
      <c r="N37" s="22">
        <f t="shared" si="1"/>
        <v>16100</v>
      </c>
      <c r="O37" s="22">
        <f t="shared" si="2"/>
        <v>144900</v>
      </c>
      <c r="R37" s="23"/>
    </row>
    <row r="38" spans="6:18" ht="16.5" customHeight="1" x14ac:dyDescent="0.2">
      <c r="F38" s="54"/>
      <c r="G38" s="10">
        <v>33</v>
      </c>
      <c r="H38" s="12" t="s">
        <v>135</v>
      </c>
      <c r="I38" s="20" t="s">
        <v>145</v>
      </c>
      <c r="J38" s="12">
        <v>9</v>
      </c>
      <c r="K38" s="13" t="s">
        <v>70</v>
      </c>
      <c r="L38" s="39">
        <f t="shared" si="5"/>
        <v>0</v>
      </c>
      <c r="M38" s="21">
        <v>16100</v>
      </c>
      <c r="N38" s="22">
        <f t="shared" si="1"/>
        <v>16100</v>
      </c>
      <c r="O38" s="22">
        <f t="shared" si="2"/>
        <v>144900</v>
      </c>
      <c r="R38" s="23"/>
    </row>
    <row r="39" spans="6:18" ht="16.5" customHeight="1" x14ac:dyDescent="0.2">
      <c r="F39" s="54"/>
      <c r="G39" s="10">
        <v>34</v>
      </c>
      <c r="H39" s="12" t="s">
        <v>119</v>
      </c>
      <c r="I39" s="20" t="s">
        <v>146</v>
      </c>
      <c r="J39" s="12">
        <v>9</v>
      </c>
      <c r="K39" s="13" t="s">
        <v>70</v>
      </c>
      <c r="L39" s="39">
        <f t="shared" si="5"/>
        <v>0</v>
      </c>
      <c r="M39" s="21">
        <v>15600</v>
      </c>
      <c r="N39" s="22">
        <f t="shared" si="1"/>
        <v>15600</v>
      </c>
      <c r="O39" s="22">
        <f t="shared" si="2"/>
        <v>140400</v>
      </c>
      <c r="R39" s="23"/>
    </row>
    <row r="40" spans="6:18" ht="16.5" customHeight="1" x14ac:dyDescent="0.2">
      <c r="F40" s="54"/>
      <c r="G40" s="10">
        <v>35</v>
      </c>
      <c r="H40" s="12" t="s">
        <v>147</v>
      </c>
      <c r="I40" s="20" t="s">
        <v>72</v>
      </c>
      <c r="J40" s="12">
        <v>8</v>
      </c>
      <c r="K40" s="25" t="s">
        <v>70</v>
      </c>
      <c r="L40" s="39">
        <f t="shared" si="5"/>
        <v>0</v>
      </c>
      <c r="M40" s="21">
        <v>23000</v>
      </c>
      <c r="N40" s="22">
        <f t="shared" si="1"/>
        <v>23000</v>
      </c>
      <c r="O40" s="22">
        <f t="shared" si="2"/>
        <v>184000</v>
      </c>
      <c r="R40" s="23"/>
    </row>
    <row r="41" spans="6:18" ht="16.5" customHeight="1" x14ac:dyDescent="0.2">
      <c r="F41" s="54"/>
      <c r="G41" s="10">
        <v>36</v>
      </c>
      <c r="H41" s="12" t="s">
        <v>148</v>
      </c>
      <c r="I41" s="20" t="s">
        <v>59</v>
      </c>
      <c r="J41" s="12">
        <v>8</v>
      </c>
      <c r="K41" s="13" t="s">
        <v>70</v>
      </c>
      <c r="L41" s="39">
        <f>$D$8</f>
        <v>0</v>
      </c>
      <c r="M41" s="21">
        <v>16900</v>
      </c>
      <c r="N41" s="22">
        <f t="shared" si="1"/>
        <v>16900</v>
      </c>
      <c r="O41" s="22">
        <f t="shared" si="2"/>
        <v>135200</v>
      </c>
      <c r="R41" s="23"/>
    </row>
    <row r="42" spans="6:18" ht="16.5" customHeight="1" x14ac:dyDescent="0.2">
      <c r="F42" s="54"/>
      <c r="G42" s="10">
        <v>37</v>
      </c>
      <c r="H42" s="12" t="s">
        <v>149</v>
      </c>
      <c r="I42" s="20" t="s">
        <v>41</v>
      </c>
      <c r="J42" s="12">
        <v>8</v>
      </c>
      <c r="K42" s="13" t="s">
        <v>70</v>
      </c>
      <c r="L42" s="39">
        <f t="shared" ref="L42:L51" si="6">$D$8</f>
        <v>0</v>
      </c>
      <c r="M42" s="21">
        <v>14200</v>
      </c>
      <c r="N42" s="22">
        <f t="shared" si="1"/>
        <v>14200</v>
      </c>
      <c r="O42" s="22">
        <f t="shared" si="2"/>
        <v>113600</v>
      </c>
      <c r="R42" s="23"/>
    </row>
    <row r="43" spans="6:18" ht="16.5" customHeight="1" x14ac:dyDescent="0.2">
      <c r="F43" s="54"/>
      <c r="G43" s="10">
        <v>38</v>
      </c>
      <c r="H43" s="12" t="s">
        <v>150</v>
      </c>
      <c r="I43" s="20" t="s">
        <v>151</v>
      </c>
      <c r="J43" s="12">
        <v>8</v>
      </c>
      <c r="K43" s="13" t="s">
        <v>70</v>
      </c>
      <c r="L43" s="39">
        <f t="shared" si="6"/>
        <v>0</v>
      </c>
      <c r="M43" s="21">
        <v>9700</v>
      </c>
      <c r="N43" s="22">
        <f t="shared" si="1"/>
        <v>9700</v>
      </c>
      <c r="O43" s="22">
        <f t="shared" si="2"/>
        <v>77600</v>
      </c>
      <c r="R43" s="23"/>
    </row>
    <row r="44" spans="6:18" ht="16.5" customHeight="1" x14ac:dyDescent="0.2">
      <c r="F44" s="54"/>
      <c r="G44" s="10">
        <v>39</v>
      </c>
      <c r="H44" s="12" t="s">
        <v>73</v>
      </c>
      <c r="I44" s="20" t="s">
        <v>60</v>
      </c>
      <c r="J44" s="12">
        <v>8</v>
      </c>
      <c r="K44" s="13" t="s">
        <v>70</v>
      </c>
      <c r="L44" s="39">
        <f t="shared" si="6"/>
        <v>0</v>
      </c>
      <c r="M44" s="21">
        <v>8900</v>
      </c>
      <c r="N44" s="22">
        <f t="shared" si="1"/>
        <v>8900</v>
      </c>
      <c r="O44" s="22">
        <f t="shared" si="2"/>
        <v>71200</v>
      </c>
      <c r="R44" s="23"/>
    </row>
    <row r="45" spans="6:18" ht="16.5" customHeight="1" x14ac:dyDescent="0.2">
      <c r="F45" s="54"/>
      <c r="G45" s="10">
        <v>40</v>
      </c>
      <c r="H45" s="12" t="s">
        <v>129</v>
      </c>
      <c r="I45" s="12" t="s">
        <v>58</v>
      </c>
      <c r="J45" s="12">
        <v>8</v>
      </c>
      <c r="K45" s="13" t="s">
        <v>71</v>
      </c>
      <c r="L45" s="39">
        <f>$D$5</f>
        <v>0</v>
      </c>
      <c r="M45" s="21">
        <v>11700</v>
      </c>
      <c r="N45" s="22">
        <f t="shared" si="1"/>
        <v>11700</v>
      </c>
      <c r="O45" s="22">
        <f t="shared" si="2"/>
        <v>93600</v>
      </c>
      <c r="R45" s="23"/>
    </row>
    <row r="46" spans="6:18" ht="16.5" customHeight="1" x14ac:dyDescent="0.2">
      <c r="F46" s="54"/>
      <c r="G46" s="10">
        <v>41</v>
      </c>
      <c r="H46" s="12" t="s">
        <v>152</v>
      </c>
      <c r="I46" s="20" t="s">
        <v>153</v>
      </c>
      <c r="J46" s="12">
        <v>7</v>
      </c>
      <c r="K46" s="13" t="s">
        <v>70</v>
      </c>
      <c r="L46" s="39">
        <f t="shared" si="6"/>
        <v>0</v>
      </c>
      <c r="M46" s="21">
        <v>53600</v>
      </c>
      <c r="N46" s="22">
        <f t="shared" si="1"/>
        <v>53600</v>
      </c>
      <c r="O46" s="22">
        <f t="shared" si="2"/>
        <v>375200</v>
      </c>
      <c r="R46" s="23"/>
    </row>
    <row r="47" spans="6:18" ht="16.5" customHeight="1" x14ac:dyDescent="0.2">
      <c r="F47" s="54"/>
      <c r="G47" s="10">
        <v>42</v>
      </c>
      <c r="H47" s="12" t="s">
        <v>152</v>
      </c>
      <c r="I47" s="20" t="s">
        <v>154</v>
      </c>
      <c r="J47" s="12">
        <v>7</v>
      </c>
      <c r="K47" s="13" t="s">
        <v>70</v>
      </c>
      <c r="L47" s="39">
        <f t="shared" si="6"/>
        <v>0</v>
      </c>
      <c r="M47" s="21">
        <v>53600</v>
      </c>
      <c r="N47" s="22">
        <f t="shared" si="1"/>
        <v>53600</v>
      </c>
      <c r="O47" s="22">
        <f t="shared" si="2"/>
        <v>375200</v>
      </c>
      <c r="R47" s="23"/>
    </row>
    <row r="48" spans="6:18" ht="16.5" customHeight="1" x14ac:dyDescent="0.2">
      <c r="F48" s="54"/>
      <c r="G48" s="10">
        <v>43</v>
      </c>
      <c r="H48" s="12" t="s">
        <v>155</v>
      </c>
      <c r="I48" s="20" t="s">
        <v>44</v>
      </c>
      <c r="J48" s="12">
        <v>7</v>
      </c>
      <c r="K48" s="13" t="s">
        <v>70</v>
      </c>
      <c r="L48" s="39">
        <f t="shared" si="6"/>
        <v>0</v>
      </c>
      <c r="M48" s="21">
        <v>16800</v>
      </c>
      <c r="N48" s="22">
        <f t="shared" si="1"/>
        <v>16800</v>
      </c>
      <c r="O48" s="22">
        <f t="shared" si="2"/>
        <v>117600</v>
      </c>
      <c r="R48" s="23"/>
    </row>
    <row r="49" spans="6:18" ht="16.5" customHeight="1" x14ac:dyDescent="0.2">
      <c r="F49" s="54"/>
      <c r="G49" s="10">
        <v>44</v>
      </c>
      <c r="H49" s="12" t="s">
        <v>156</v>
      </c>
      <c r="I49" s="20" t="s">
        <v>45</v>
      </c>
      <c r="J49" s="12">
        <v>7</v>
      </c>
      <c r="K49" s="13" t="s">
        <v>70</v>
      </c>
      <c r="L49" s="39">
        <f t="shared" si="6"/>
        <v>0</v>
      </c>
      <c r="M49" s="21">
        <v>10300</v>
      </c>
      <c r="N49" s="22">
        <f t="shared" si="1"/>
        <v>10300</v>
      </c>
      <c r="O49" s="22">
        <f t="shared" si="2"/>
        <v>72100</v>
      </c>
      <c r="R49" s="23"/>
    </row>
    <row r="50" spans="6:18" ht="16.5" customHeight="1" x14ac:dyDescent="0.2">
      <c r="F50" s="54"/>
      <c r="G50" s="10">
        <v>45</v>
      </c>
      <c r="H50" s="12" t="s">
        <v>56</v>
      </c>
      <c r="I50" s="20" t="s">
        <v>57</v>
      </c>
      <c r="J50" s="12">
        <v>6</v>
      </c>
      <c r="K50" s="13" t="s">
        <v>70</v>
      </c>
      <c r="L50" s="39">
        <f t="shared" si="6"/>
        <v>0</v>
      </c>
      <c r="M50" s="21">
        <v>32400</v>
      </c>
      <c r="N50" s="22">
        <f t="shared" si="1"/>
        <v>32400</v>
      </c>
      <c r="O50" s="22">
        <f t="shared" si="2"/>
        <v>194400</v>
      </c>
      <c r="R50" s="23"/>
    </row>
    <row r="51" spans="6:18" ht="16.5" customHeight="1" x14ac:dyDescent="0.2">
      <c r="F51" s="54"/>
      <c r="G51" s="10">
        <v>46</v>
      </c>
      <c r="H51" s="12" t="s">
        <v>157</v>
      </c>
      <c r="I51" s="20" t="s">
        <v>158</v>
      </c>
      <c r="J51" s="12">
        <v>6</v>
      </c>
      <c r="K51" s="13" t="s">
        <v>70</v>
      </c>
      <c r="L51" s="39">
        <f t="shared" si="6"/>
        <v>0</v>
      </c>
      <c r="M51" s="21">
        <v>30800</v>
      </c>
      <c r="N51" s="22">
        <f t="shared" si="1"/>
        <v>30800</v>
      </c>
      <c r="O51" s="22">
        <f t="shared" si="2"/>
        <v>184800</v>
      </c>
      <c r="R51" s="23"/>
    </row>
    <row r="52" spans="6:18" ht="16.5" customHeight="1" x14ac:dyDescent="0.2">
      <c r="F52" s="54"/>
      <c r="G52" s="10">
        <v>47</v>
      </c>
      <c r="H52" s="12" t="s">
        <v>159</v>
      </c>
      <c r="I52" s="20" t="s">
        <v>160</v>
      </c>
      <c r="J52" s="12">
        <v>6</v>
      </c>
      <c r="K52" s="13" t="s">
        <v>70</v>
      </c>
      <c r="L52" s="39">
        <f>$D$8</f>
        <v>0</v>
      </c>
      <c r="M52" s="21">
        <v>26700</v>
      </c>
      <c r="N52" s="22">
        <f t="shared" si="1"/>
        <v>26700</v>
      </c>
      <c r="O52" s="22">
        <f t="shared" si="2"/>
        <v>160200</v>
      </c>
      <c r="R52" s="23"/>
    </row>
    <row r="53" spans="6:18" ht="16.5" customHeight="1" x14ac:dyDescent="0.2">
      <c r="F53" s="54"/>
      <c r="G53" s="10">
        <v>48</v>
      </c>
      <c r="H53" s="12" t="s">
        <v>161</v>
      </c>
      <c r="I53" s="20" t="s">
        <v>162</v>
      </c>
      <c r="J53" s="12">
        <v>6</v>
      </c>
      <c r="K53" s="13" t="s">
        <v>70</v>
      </c>
      <c r="L53" s="39">
        <f>$D$8</f>
        <v>0</v>
      </c>
      <c r="M53" s="21">
        <v>21100</v>
      </c>
      <c r="N53" s="22">
        <f t="shared" si="1"/>
        <v>21100</v>
      </c>
      <c r="O53" s="22">
        <f t="shared" si="2"/>
        <v>126600</v>
      </c>
      <c r="R53" s="23"/>
    </row>
    <row r="54" spans="6:18" ht="16.5" customHeight="1" x14ac:dyDescent="0.2">
      <c r="F54" s="54"/>
      <c r="G54" s="10">
        <v>49</v>
      </c>
      <c r="H54" s="12" t="s">
        <v>67</v>
      </c>
      <c r="I54" s="20" t="s">
        <v>37</v>
      </c>
      <c r="J54" s="12">
        <v>6</v>
      </c>
      <c r="K54" s="26" t="s">
        <v>70</v>
      </c>
      <c r="L54" s="39">
        <f>$D$8</f>
        <v>0</v>
      </c>
      <c r="M54" s="21">
        <v>18000</v>
      </c>
      <c r="N54" s="22">
        <f t="shared" si="1"/>
        <v>18000</v>
      </c>
      <c r="O54" s="22">
        <f t="shared" si="2"/>
        <v>108000</v>
      </c>
      <c r="R54" s="23"/>
    </row>
    <row r="55" spans="6:18" ht="16.5" customHeight="1" x14ac:dyDescent="0.2">
      <c r="F55" s="54"/>
      <c r="G55" s="10">
        <v>50</v>
      </c>
      <c r="H55" s="12" t="s">
        <v>68</v>
      </c>
      <c r="I55" s="20" t="s">
        <v>69</v>
      </c>
      <c r="J55" s="12">
        <v>6</v>
      </c>
      <c r="K55" s="26" t="s">
        <v>70</v>
      </c>
      <c r="L55" s="39">
        <f t="shared" ref="L55:L59" si="7">$D$8</f>
        <v>0</v>
      </c>
      <c r="M55" s="21">
        <v>16000</v>
      </c>
      <c r="N55" s="22">
        <f t="shared" si="1"/>
        <v>16000</v>
      </c>
      <c r="O55" s="22">
        <f t="shared" si="2"/>
        <v>96000</v>
      </c>
      <c r="R55" s="23"/>
    </row>
    <row r="56" spans="6:18" ht="16.5" customHeight="1" x14ac:dyDescent="0.2">
      <c r="F56" s="54"/>
      <c r="G56" s="10">
        <v>51</v>
      </c>
      <c r="H56" s="12" t="s">
        <v>163</v>
      </c>
      <c r="I56" s="20" t="s">
        <v>164</v>
      </c>
      <c r="J56" s="12">
        <v>5</v>
      </c>
      <c r="K56" s="13" t="s">
        <v>70</v>
      </c>
      <c r="L56" s="39">
        <f t="shared" si="7"/>
        <v>0</v>
      </c>
      <c r="M56" s="21">
        <v>115000</v>
      </c>
      <c r="N56" s="22">
        <f t="shared" si="1"/>
        <v>115000</v>
      </c>
      <c r="O56" s="22">
        <f t="shared" si="2"/>
        <v>575000</v>
      </c>
      <c r="R56" s="23"/>
    </row>
    <row r="57" spans="6:18" ht="16.5" customHeight="1" x14ac:dyDescent="0.2">
      <c r="F57" s="54"/>
      <c r="G57" s="10">
        <v>52</v>
      </c>
      <c r="H57" s="12" t="s">
        <v>165</v>
      </c>
      <c r="I57" s="20" t="s">
        <v>166</v>
      </c>
      <c r="J57" s="12">
        <v>5</v>
      </c>
      <c r="K57" s="26" t="s">
        <v>70</v>
      </c>
      <c r="L57" s="39">
        <f t="shared" si="7"/>
        <v>0</v>
      </c>
      <c r="M57" s="21">
        <v>70000</v>
      </c>
      <c r="N57" s="22">
        <f t="shared" si="1"/>
        <v>70000</v>
      </c>
      <c r="O57" s="22">
        <f t="shared" si="2"/>
        <v>350000</v>
      </c>
      <c r="R57" s="23"/>
    </row>
    <row r="58" spans="6:18" ht="16.5" customHeight="1" x14ac:dyDescent="0.2">
      <c r="F58" s="54"/>
      <c r="G58" s="10">
        <v>53</v>
      </c>
      <c r="H58" s="12" t="s">
        <v>167</v>
      </c>
      <c r="I58" s="20" t="s">
        <v>168</v>
      </c>
      <c r="J58" s="12">
        <v>5</v>
      </c>
      <c r="K58" s="26" t="s">
        <v>70</v>
      </c>
      <c r="L58" s="39">
        <f t="shared" si="7"/>
        <v>0</v>
      </c>
      <c r="M58" s="21">
        <v>56700</v>
      </c>
      <c r="N58" s="22">
        <f t="shared" si="1"/>
        <v>56700</v>
      </c>
      <c r="O58" s="22">
        <f t="shared" si="2"/>
        <v>283500</v>
      </c>
      <c r="R58" s="23"/>
    </row>
    <row r="59" spans="6:18" ht="16.5" customHeight="1" x14ac:dyDescent="0.2">
      <c r="F59" s="55"/>
      <c r="G59" s="10">
        <v>54</v>
      </c>
      <c r="H59" s="12" t="s">
        <v>65</v>
      </c>
      <c r="I59" s="20" t="s">
        <v>66</v>
      </c>
      <c r="J59" s="12">
        <v>3</v>
      </c>
      <c r="K59" s="26" t="s">
        <v>70</v>
      </c>
      <c r="L59" s="39">
        <f t="shared" si="7"/>
        <v>0</v>
      </c>
      <c r="M59" s="21">
        <v>90700</v>
      </c>
      <c r="N59" s="22">
        <f t="shared" si="1"/>
        <v>90700</v>
      </c>
      <c r="O59" s="22">
        <f t="shared" si="2"/>
        <v>272100</v>
      </c>
      <c r="R59" s="23"/>
    </row>
    <row r="60" spans="6:18" ht="16.5" customHeight="1" x14ac:dyDescent="0.2">
      <c r="F60" s="53" t="s">
        <v>18</v>
      </c>
      <c r="G60" s="10">
        <v>55</v>
      </c>
      <c r="H60" s="12" t="s">
        <v>169</v>
      </c>
      <c r="I60" s="20" t="s">
        <v>170</v>
      </c>
      <c r="J60" s="14">
        <v>16</v>
      </c>
      <c r="K60" s="3" t="s">
        <v>172</v>
      </c>
      <c r="L60" s="39">
        <f>$D$17</f>
        <v>0</v>
      </c>
      <c r="M60" s="21">
        <v>19850</v>
      </c>
      <c r="N60" s="22">
        <f t="shared" si="1"/>
        <v>19850</v>
      </c>
      <c r="O60" s="22">
        <f t="shared" si="2"/>
        <v>317600</v>
      </c>
      <c r="R60" s="23"/>
    </row>
    <row r="61" spans="6:18" ht="16.5" customHeight="1" x14ac:dyDescent="0.2">
      <c r="F61" s="54"/>
      <c r="G61" s="10">
        <v>56</v>
      </c>
      <c r="H61" s="12" t="s">
        <v>36</v>
      </c>
      <c r="I61" s="20" t="s">
        <v>76</v>
      </c>
      <c r="J61" s="12">
        <v>112</v>
      </c>
      <c r="K61" s="3" t="s">
        <v>172</v>
      </c>
      <c r="L61" s="39">
        <f>$D$11</f>
        <v>0</v>
      </c>
      <c r="M61" s="21">
        <v>5300</v>
      </c>
      <c r="N61" s="22">
        <f t="shared" si="1"/>
        <v>5300</v>
      </c>
      <c r="O61" s="22">
        <f t="shared" si="2"/>
        <v>593600</v>
      </c>
      <c r="R61" s="23"/>
    </row>
    <row r="62" spans="6:18" ht="16.5" customHeight="1" x14ac:dyDescent="0.2">
      <c r="F62" s="54"/>
      <c r="G62" s="10">
        <v>57</v>
      </c>
      <c r="H62" s="14" t="s">
        <v>77</v>
      </c>
      <c r="I62" s="27" t="s">
        <v>78</v>
      </c>
      <c r="J62" s="14">
        <v>18</v>
      </c>
      <c r="K62" s="3" t="s">
        <v>172</v>
      </c>
      <c r="L62" s="39">
        <f>$D$12</f>
        <v>0</v>
      </c>
      <c r="M62" s="21">
        <v>28100</v>
      </c>
      <c r="N62" s="22">
        <f t="shared" si="1"/>
        <v>28100</v>
      </c>
      <c r="O62" s="22">
        <f t="shared" si="2"/>
        <v>505800</v>
      </c>
      <c r="R62" s="23"/>
    </row>
    <row r="63" spans="6:18" ht="16.5" customHeight="1" x14ac:dyDescent="0.2">
      <c r="F63" s="54"/>
      <c r="G63" s="10">
        <v>58</v>
      </c>
      <c r="H63" s="14" t="s">
        <v>53</v>
      </c>
      <c r="I63" s="27" t="s">
        <v>54</v>
      </c>
      <c r="J63" s="14">
        <v>4</v>
      </c>
      <c r="K63" s="3" t="s">
        <v>172</v>
      </c>
      <c r="L63" s="39">
        <f>$D$13</f>
        <v>0</v>
      </c>
      <c r="M63" s="21">
        <v>12800</v>
      </c>
      <c r="N63" s="22">
        <f t="shared" si="1"/>
        <v>12800</v>
      </c>
      <c r="O63" s="22">
        <f t="shared" si="2"/>
        <v>51200</v>
      </c>
      <c r="R63" s="23"/>
    </row>
    <row r="64" spans="6:18" ht="16.5" customHeight="1" x14ac:dyDescent="0.2">
      <c r="F64" s="54"/>
      <c r="G64" s="10">
        <v>59</v>
      </c>
      <c r="H64" s="14" t="s">
        <v>79</v>
      </c>
      <c r="I64" s="20" t="s">
        <v>80</v>
      </c>
      <c r="J64" s="14">
        <v>3</v>
      </c>
      <c r="K64" s="3" t="s">
        <v>172</v>
      </c>
      <c r="L64" s="39">
        <f>$D$14</f>
        <v>0</v>
      </c>
      <c r="M64" s="21">
        <v>64200</v>
      </c>
      <c r="N64" s="22">
        <f t="shared" si="1"/>
        <v>64200</v>
      </c>
      <c r="O64" s="22">
        <f t="shared" si="2"/>
        <v>192600</v>
      </c>
      <c r="R64" s="23"/>
    </row>
    <row r="65" spans="1:18" ht="16.5" customHeight="1" x14ac:dyDescent="0.2">
      <c r="F65" s="54"/>
      <c r="G65" s="10">
        <v>60</v>
      </c>
      <c r="H65" s="14" t="s">
        <v>81</v>
      </c>
      <c r="I65" s="27" t="s">
        <v>82</v>
      </c>
      <c r="J65" s="14">
        <v>22</v>
      </c>
      <c r="K65" s="3" t="s">
        <v>172</v>
      </c>
      <c r="L65" s="39">
        <f>$D$15</f>
        <v>0</v>
      </c>
      <c r="M65" s="21">
        <v>4150</v>
      </c>
      <c r="N65" s="22">
        <f t="shared" si="1"/>
        <v>4150</v>
      </c>
      <c r="O65" s="22">
        <f t="shared" si="2"/>
        <v>91300</v>
      </c>
      <c r="R65" s="23"/>
    </row>
    <row r="66" spans="1:18" ht="16.5" customHeight="1" x14ac:dyDescent="0.15">
      <c r="F66" s="54"/>
      <c r="G66" s="10">
        <v>61</v>
      </c>
      <c r="H66" s="14" t="s">
        <v>83</v>
      </c>
      <c r="I66" s="27" t="s">
        <v>84</v>
      </c>
      <c r="J66" s="28">
        <v>21</v>
      </c>
      <c r="K66" s="3" t="s">
        <v>172</v>
      </c>
      <c r="L66" s="39">
        <f>$D$16</f>
        <v>0</v>
      </c>
      <c r="M66" s="21">
        <v>8200</v>
      </c>
      <c r="N66" s="22">
        <f t="shared" si="1"/>
        <v>8200</v>
      </c>
      <c r="O66" s="22">
        <f t="shared" si="2"/>
        <v>172200</v>
      </c>
      <c r="R66" s="23"/>
    </row>
    <row r="67" spans="1:18" ht="16.5" customHeight="1" x14ac:dyDescent="0.2">
      <c r="F67" s="54"/>
      <c r="G67" s="10">
        <v>62</v>
      </c>
      <c r="H67" s="12" t="s">
        <v>85</v>
      </c>
      <c r="I67" s="20" t="s">
        <v>86</v>
      </c>
      <c r="J67" s="12">
        <v>120</v>
      </c>
      <c r="K67" s="3" t="s">
        <v>172</v>
      </c>
      <c r="L67" s="39">
        <f>$D$19</f>
        <v>0</v>
      </c>
      <c r="M67" s="21">
        <v>4850</v>
      </c>
      <c r="N67" s="22">
        <f t="shared" si="1"/>
        <v>4850</v>
      </c>
      <c r="O67" s="22">
        <f t="shared" si="2"/>
        <v>582000</v>
      </c>
      <c r="R67" s="23"/>
    </row>
    <row r="68" spans="1:18" ht="16.5" customHeight="1" x14ac:dyDescent="0.2">
      <c r="F68" s="54"/>
      <c r="G68" s="10">
        <v>63</v>
      </c>
      <c r="H68" s="14" t="s">
        <v>87</v>
      </c>
      <c r="I68" s="29" t="s">
        <v>88</v>
      </c>
      <c r="J68" s="30">
        <v>1</v>
      </c>
      <c r="K68" s="3" t="s">
        <v>172</v>
      </c>
      <c r="L68" s="39">
        <f>$D$20</f>
        <v>0</v>
      </c>
      <c r="M68" s="21">
        <v>20000</v>
      </c>
      <c r="N68" s="38">
        <f t="shared" si="1"/>
        <v>20000</v>
      </c>
      <c r="O68" s="38">
        <f t="shared" si="2"/>
        <v>20000</v>
      </c>
      <c r="R68" s="23"/>
    </row>
    <row r="69" spans="1:18" ht="16.5" customHeight="1" x14ac:dyDescent="0.2">
      <c r="D69" s="1"/>
      <c r="F69" s="54"/>
      <c r="G69" s="10">
        <v>64</v>
      </c>
      <c r="H69" s="15" t="s">
        <v>171</v>
      </c>
      <c r="I69" s="31" t="s">
        <v>89</v>
      </c>
      <c r="J69" s="15">
        <v>1</v>
      </c>
      <c r="K69" s="16" t="s">
        <v>172</v>
      </c>
      <c r="L69" s="39">
        <f>$D$18</f>
        <v>0</v>
      </c>
      <c r="M69" s="32">
        <v>13050</v>
      </c>
      <c r="N69" s="38">
        <f t="shared" si="1"/>
        <v>13050</v>
      </c>
      <c r="O69" s="38">
        <f t="shared" si="2"/>
        <v>13050</v>
      </c>
      <c r="Q69" s="23"/>
      <c r="R69" s="23"/>
    </row>
    <row r="70" spans="1:18" ht="16.5" customHeight="1" x14ac:dyDescent="0.2">
      <c r="D70" s="1"/>
      <c r="E70" s="1"/>
      <c r="F70" s="55"/>
      <c r="G70" s="10">
        <v>65</v>
      </c>
      <c r="H70" s="14" t="s">
        <v>104</v>
      </c>
      <c r="I70" s="33" t="s">
        <v>90</v>
      </c>
      <c r="J70" s="14">
        <v>2786</v>
      </c>
      <c r="K70" s="3" t="s">
        <v>172</v>
      </c>
      <c r="L70" s="39">
        <f>$D$21</f>
        <v>0</v>
      </c>
      <c r="M70" s="34">
        <v>1198052</v>
      </c>
      <c r="N70" s="22">
        <f>IF(OR($M70="",$L70=""),"",ROUNDUP(($M70-$M70*$L70),0))</f>
        <v>1198052</v>
      </c>
      <c r="O70" s="22">
        <f>IF(OR($M70="",$L70=""),"",$N70)</f>
        <v>1198052</v>
      </c>
      <c r="R70" s="23"/>
    </row>
    <row r="71" spans="1:18" ht="16.5" customHeight="1" x14ac:dyDescent="0.2">
      <c r="D71" s="1"/>
      <c r="E71" s="1"/>
      <c r="F71" s="50" t="s">
        <v>35</v>
      </c>
      <c r="G71" s="51"/>
      <c r="H71" s="51"/>
      <c r="I71" s="51"/>
      <c r="J71" s="51"/>
      <c r="K71" s="51"/>
      <c r="L71" s="51"/>
      <c r="M71" s="51"/>
      <c r="N71" s="52"/>
      <c r="O71" s="22">
        <f>IF(O70="","",SUM(O6:O70))</f>
        <v>16179902</v>
      </c>
      <c r="Q71" s="23"/>
    </row>
    <row r="72" spans="1:18" ht="26.25" customHeight="1" x14ac:dyDescent="0.15">
      <c r="D72" s="1"/>
      <c r="E72" s="1"/>
      <c r="F72" s="47" t="s">
        <v>27</v>
      </c>
      <c r="G72" s="47"/>
      <c r="H72" s="47"/>
      <c r="I72" s="47"/>
      <c r="J72" s="47"/>
      <c r="K72" s="47"/>
      <c r="L72" s="47"/>
      <c r="M72" s="47"/>
      <c r="N72" s="47"/>
      <c r="O72" s="47"/>
    </row>
    <row r="73" spans="1:18" ht="16.5" customHeight="1" x14ac:dyDescent="0.2">
      <c r="D73" s="1"/>
      <c r="E73" s="1"/>
      <c r="F73" s="35" t="s">
        <v>28</v>
      </c>
      <c r="G73" s="48" t="s">
        <v>29</v>
      </c>
      <c r="H73" s="48"/>
      <c r="I73" s="3" t="s">
        <v>30</v>
      </c>
      <c r="J73" s="3">
        <v>4997</v>
      </c>
      <c r="K73" s="3" t="s">
        <v>31</v>
      </c>
      <c r="L73" s="36" t="s">
        <v>32</v>
      </c>
      <c r="M73" s="34"/>
      <c r="N73" s="22"/>
      <c r="O73" s="22">
        <v>15577430</v>
      </c>
      <c r="R73" s="23"/>
    </row>
    <row r="74" spans="1:18" ht="16.5" customHeight="1" thickBot="1" x14ac:dyDescent="0.25">
      <c r="D74" s="1"/>
      <c r="E74" s="1"/>
      <c r="F74" s="4"/>
      <c r="G74" s="58"/>
      <c r="H74" s="59"/>
      <c r="I74" s="59"/>
      <c r="J74" s="59"/>
      <c r="K74" s="59"/>
      <c r="L74" s="59"/>
      <c r="M74" s="59"/>
      <c r="N74" s="59"/>
      <c r="O74" s="59"/>
      <c r="R74" s="23"/>
    </row>
    <row r="75" spans="1:18" ht="33.75" customHeight="1" thickBot="1" x14ac:dyDescent="0.25">
      <c r="E75" s="1"/>
      <c r="F75" s="60" t="s">
        <v>33</v>
      </c>
      <c r="G75" s="61"/>
      <c r="H75" s="61"/>
      <c r="I75" s="61"/>
      <c r="J75" s="61"/>
      <c r="K75" s="61"/>
      <c r="L75" s="56">
        <f>IF(O71="","",SUM(O71,O73))</f>
        <v>31757332</v>
      </c>
      <c r="M75" s="56"/>
      <c r="N75" s="56"/>
      <c r="O75" s="57"/>
    </row>
    <row r="76" spans="1:18" ht="16.5" customHeight="1" x14ac:dyDescent="0.2">
      <c r="A76" s="5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8" ht="30" customHeight="1" x14ac:dyDescent="0.2">
      <c r="A77" s="5" t="s">
        <v>34</v>
      </c>
      <c r="B77" s="41" t="s">
        <v>174</v>
      </c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8" ht="18.75" customHeight="1" x14ac:dyDescent="0.2">
      <c r="A78" s="6" t="s">
        <v>19</v>
      </c>
      <c r="B78" s="7" t="s">
        <v>20</v>
      </c>
      <c r="D78" s="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8" ht="18.75" customHeight="1" x14ac:dyDescent="0.2">
      <c r="A79" s="6" t="s">
        <v>19</v>
      </c>
      <c r="B79" s="7" t="s">
        <v>21</v>
      </c>
      <c r="D79" s="1"/>
      <c r="E79" s="1"/>
      <c r="F79" s="1"/>
      <c r="G79" s="2"/>
      <c r="I79" s="2"/>
      <c r="J79" s="1"/>
      <c r="K79" s="2"/>
      <c r="M79" s="37"/>
      <c r="N79" s="1"/>
      <c r="O79" s="2"/>
    </row>
    <row r="80" spans="1:18" ht="18.75" customHeight="1" x14ac:dyDescent="0.2">
      <c r="A80" s="6" t="s">
        <v>19</v>
      </c>
      <c r="B80" s="7" t="s">
        <v>22</v>
      </c>
      <c r="D80" s="1"/>
      <c r="E80" s="1"/>
      <c r="F80" s="1"/>
      <c r="G80" s="2"/>
      <c r="I80" s="2"/>
      <c r="J80" s="1"/>
      <c r="K80" s="2"/>
      <c r="M80" s="37"/>
      <c r="N80" s="1"/>
      <c r="O80" s="2"/>
    </row>
    <row r="81" spans="1:15" ht="18.75" customHeight="1" x14ac:dyDescent="0.2">
      <c r="A81" s="6" t="s">
        <v>19</v>
      </c>
      <c r="B81" s="7" t="s">
        <v>23</v>
      </c>
      <c r="D81" s="1"/>
      <c r="E81" s="1"/>
      <c r="F81" s="1"/>
      <c r="G81" s="2"/>
      <c r="I81" s="2"/>
      <c r="J81" s="1"/>
      <c r="K81" s="2"/>
      <c r="M81" s="37"/>
      <c r="N81" s="1"/>
      <c r="O81" s="2"/>
    </row>
    <row r="82" spans="1:15" ht="17.25" customHeight="1" x14ac:dyDescent="0.2">
      <c r="A82" s="6" t="s">
        <v>19</v>
      </c>
      <c r="B82" s="7" t="s">
        <v>25</v>
      </c>
      <c r="D82" s="1"/>
      <c r="E82" s="1"/>
      <c r="F82" s="1"/>
      <c r="G82" s="2"/>
      <c r="I82" s="2"/>
      <c r="J82" s="1"/>
      <c r="K82" s="2"/>
      <c r="M82" s="37"/>
      <c r="N82" s="1"/>
      <c r="O82" s="2"/>
    </row>
    <row r="83" spans="1:15" x14ac:dyDescent="0.2">
      <c r="E83" s="1"/>
      <c r="F83" s="1"/>
      <c r="G83" s="2"/>
      <c r="I83" s="2"/>
      <c r="J83" s="1"/>
      <c r="K83" s="2"/>
      <c r="M83" s="37"/>
      <c r="N83" s="1"/>
      <c r="O83" s="2"/>
    </row>
  </sheetData>
  <sheetProtection algorithmName="SHA-512" hashValue="oiUWQScQNCdTnt3b1MbQph7fIB1K6t3YPOOMPglRntJejiiymwBa2CttjfSRRFWzxHycAo+5LM+U8rBLlj304A==" saltValue="lCddaxA2fITFNa75a3jL/g==" spinCount="100000" sheet="1" objects="1" scenarios="1"/>
  <mergeCells count="42">
    <mergeCell ref="M1:O1"/>
    <mergeCell ref="A2:D3"/>
    <mergeCell ref="H2:O3"/>
    <mergeCell ref="B4:C4"/>
    <mergeCell ref="F4:F5"/>
    <mergeCell ref="G4:G5"/>
    <mergeCell ref="H4:H5"/>
    <mergeCell ref="I4:I5"/>
    <mergeCell ref="J4:J5"/>
    <mergeCell ref="K4:K5"/>
    <mergeCell ref="L4:L5"/>
    <mergeCell ref="M4:N4"/>
    <mergeCell ref="O4:O5"/>
    <mergeCell ref="A5:A9"/>
    <mergeCell ref="B5:C5"/>
    <mergeCell ref="B6:C6"/>
    <mergeCell ref="L75:O75"/>
    <mergeCell ref="B10:C10"/>
    <mergeCell ref="B11:C11"/>
    <mergeCell ref="B12:C12"/>
    <mergeCell ref="B13:C13"/>
    <mergeCell ref="B14:C14"/>
    <mergeCell ref="B15:C15"/>
    <mergeCell ref="B16:C16"/>
    <mergeCell ref="G74:O74"/>
    <mergeCell ref="F75:K75"/>
    <mergeCell ref="B76:O76"/>
    <mergeCell ref="B77:O77"/>
    <mergeCell ref="A10:A21"/>
    <mergeCell ref="B18:C18"/>
    <mergeCell ref="B19:C19"/>
    <mergeCell ref="F72:O72"/>
    <mergeCell ref="G73:H73"/>
    <mergeCell ref="B21:C21"/>
    <mergeCell ref="B20:C20"/>
    <mergeCell ref="F71:N71"/>
    <mergeCell ref="F60:F70"/>
    <mergeCell ref="F6:F59"/>
    <mergeCell ref="B9:C9"/>
    <mergeCell ref="B17:C17"/>
    <mergeCell ref="B7:C7"/>
    <mergeCell ref="B8:C8"/>
  </mergeCells>
  <phoneticPr fontId="3"/>
  <pageMargins left="0.70866141732283472" right="0.70866141732283472" top="0.74803149606299213" bottom="0.74803149606299213" header="0.31496062992125984" footer="0.31496062992125984"/>
  <pageSetup paperSize="9" scale="57" orientation="portrait" r:id="rId1"/>
  <ignoredErrors>
    <ignoredError sqref="L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R８.入札用</vt:lpstr>
      <vt:lpstr>R８.入札用!Print_Area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kawasakishi</dc:creator>
  <cp:lastModifiedBy>白石明仁_82（交）自動車部運輸課</cp:lastModifiedBy>
  <cp:lastPrinted>2026-01-15T04:43:26Z</cp:lastPrinted>
  <dcterms:created xsi:type="dcterms:W3CDTF">2020-02-04T08:09:02Z</dcterms:created>
  <dcterms:modified xsi:type="dcterms:W3CDTF">2026-01-20T07:28:38Z</dcterms:modified>
</cp:coreProperties>
</file>