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K:\82（交）自動車部運輸課\☆車両係\007 単価契約全般\007-1 単価契約仕様書 (決定等）\R8単価契約\修繕１仕様書\R8純正部品\日野\R8.日野契約\"/>
    </mc:Choice>
  </mc:AlternateContent>
  <xr:revisionPtr revIDLastSave="0" documentId="13_ncr:1_{4D9FA9CD-BC77-4CF5-A991-4776DB80D9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用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N54" i="3"/>
  <c r="N55" i="3"/>
  <c r="N56" i="3"/>
  <c r="N58" i="3"/>
  <c r="N57" i="3"/>
  <c r="N40" i="3"/>
  <c r="N38" i="3"/>
  <c r="N24" i="3"/>
  <c r="N19" i="3"/>
  <c r="N59" i="3"/>
  <c r="P59" i="3" s="1"/>
  <c r="N49" i="3" l="1"/>
  <c r="N46" i="3"/>
  <c r="N41" i="3"/>
  <c r="N25" i="3"/>
  <c r="N20" i="3"/>
  <c r="N18" i="3"/>
  <c r="N11" i="3"/>
  <c r="N53" i="3" l="1"/>
  <c r="N52" i="3"/>
  <c r="N51" i="3"/>
  <c r="N50" i="3"/>
  <c r="N48" i="3"/>
  <c r="N47" i="3"/>
  <c r="N45" i="3"/>
  <c r="N44" i="3"/>
  <c r="N43" i="3"/>
  <c r="N42" i="3"/>
  <c r="N39" i="3"/>
  <c r="N37" i="3"/>
  <c r="N36" i="3"/>
  <c r="N35" i="3"/>
  <c r="N34" i="3"/>
  <c r="N33" i="3"/>
  <c r="N32" i="3"/>
  <c r="N31" i="3"/>
  <c r="N30" i="3"/>
  <c r="N29" i="3"/>
  <c r="N28" i="3"/>
  <c r="N27" i="3"/>
  <c r="N26" i="3"/>
  <c r="N22" i="3"/>
  <c r="N21" i="3"/>
  <c r="N17" i="3"/>
  <c r="N16" i="3"/>
  <c r="N15" i="3"/>
  <c r="N14" i="3"/>
  <c r="N13" i="3"/>
  <c r="N12" i="3"/>
  <c r="N10" i="3"/>
  <c r="N9" i="3"/>
  <c r="N8" i="3"/>
  <c r="N7" i="3"/>
  <c r="N6" i="3"/>
  <c r="Q59" i="3" l="1"/>
  <c r="P57" i="3" l="1"/>
  <c r="Q57" i="3" s="1"/>
  <c r="P58" i="3"/>
  <c r="Q58" i="3" s="1"/>
  <c r="P55" i="3" l="1"/>
  <c r="Q55" i="3" s="1"/>
  <c r="P54" i="3"/>
  <c r="P52" i="3"/>
  <c r="Q52" i="3" s="1"/>
  <c r="P47" i="3"/>
  <c r="Q47" i="3" s="1"/>
  <c r="P46" i="3"/>
  <c r="P42" i="3"/>
  <c r="P40" i="3"/>
  <c r="Q40" i="3" s="1"/>
  <c r="P39" i="3"/>
  <c r="P38" i="3"/>
  <c r="P36" i="3"/>
  <c r="Q36" i="3" s="1"/>
  <c r="P31" i="3"/>
  <c r="Q31" i="3" s="1"/>
  <c r="P30" i="3"/>
  <c r="P29" i="3"/>
  <c r="P26" i="3"/>
  <c r="Q26" i="3" s="1"/>
  <c r="P25" i="3"/>
  <c r="P24" i="3"/>
  <c r="P22" i="3"/>
  <c r="Q22" i="3" s="1"/>
  <c r="P21" i="3"/>
  <c r="Q21" i="3" s="1"/>
  <c r="P16" i="3"/>
  <c r="P14" i="3"/>
  <c r="P13" i="3"/>
  <c r="Q13" i="3" s="1"/>
  <c r="P12" i="3"/>
  <c r="P9" i="3"/>
  <c r="Q9" i="3" s="1"/>
  <c r="P6" i="3"/>
  <c r="P35" i="3" l="1"/>
  <c r="Q35" i="3" s="1"/>
  <c r="Q6" i="3"/>
  <c r="P51" i="3"/>
  <c r="Q51" i="3" s="1"/>
  <c r="Q14" i="3"/>
  <c r="Q25" i="3"/>
  <c r="Q29" i="3"/>
  <c r="Q39" i="3"/>
  <c r="P17" i="3"/>
  <c r="Q17" i="3" s="1"/>
  <c r="P44" i="3"/>
  <c r="Q44" i="3" s="1"/>
  <c r="P10" i="3"/>
  <c r="Q10" i="3" s="1"/>
  <c r="P18" i="3"/>
  <c r="Q18" i="3" s="1"/>
  <c r="P20" i="3"/>
  <c r="Q20" i="3" s="1"/>
  <c r="Q24" i="3"/>
  <c r="P28" i="3"/>
  <c r="Q28" i="3" s="1"/>
  <c r="P32" i="3"/>
  <c r="Q32" i="3" s="1"/>
  <c r="P34" i="3"/>
  <c r="Q34" i="3" s="1"/>
  <c r="Q38" i="3"/>
  <c r="P43" i="3"/>
  <c r="Q43" i="3" s="1"/>
  <c r="P48" i="3"/>
  <c r="Q48" i="3" s="1"/>
  <c r="P50" i="3"/>
  <c r="Q50" i="3" s="1"/>
  <c r="Q42" i="3"/>
  <c r="Q16" i="3"/>
  <c r="Q30" i="3"/>
  <c r="Q46" i="3"/>
  <c r="Q54" i="3"/>
  <c r="P8" i="3"/>
  <c r="Q8" i="3" s="1"/>
  <c r="P7" i="3"/>
  <c r="Q7" i="3" s="1"/>
  <c r="P11" i="3"/>
  <c r="Q11" i="3" s="1"/>
  <c r="Q12" i="3"/>
  <c r="P15" i="3"/>
  <c r="Q15" i="3" s="1"/>
  <c r="P19" i="3"/>
  <c r="Q19" i="3" s="1"/>
  <c r="P23" i="3"/>
  <c r="Q23" i="3" s="1"/>
  <c r="P27" i="3"/>
  <c r="Q27" i="3" s="1"/>
  <c r="P33" i="3"/>
  <c r="Q33" i="3" s="1"/>
  <c r="P37" i="3"/>
  <c r="Q37" i="3" s="1"/>
  <c r="P41" i="3"/>
  <c r="Q41" i="3" s="1"/>
  <c r="P45" i="3"/>
  <c r="Q45" i="3" s="1"/>
  <c r="P49" i="3"/>
  <c r="Q49" i="3" s="1"/>
  <c r="P53" i="3"/>
  <c r="Q53" i="3" s="1"/>
  <c r="P56" i="3"/>
  <c r="Q56" i="3" s="1"/>
  <c r="Q60" i="3" l="1"/>
  <c r="N64" i="3" s="1"/>
</calcChain>
</file>

<file path=xl/sharedStrings.xml><?xml version="1.0" encoding="utf-8"?>
<sst xmlns="http://schemas.openxmlformats.org/spreadsheetml/2006/main" count="223" uniqueCount="155">
  <si>
    <t>日野自動車純正部品購入</t>
    <rPh sb="0" eb="2">
      <t>ヒノ</t>
    </rPh>
    <rPh sb="2" eb="5">
      <t>ジドウシャ</t>
    </rPh>
    <rPh sb="5" eb="7">
      <t>ジュンセイ</t>
    </rPh>
    <rPh sb="7" eb="9">
      <t>ブヒン</t>
    </rPh>
    <rPh sb="9" eb="11">
      <t>コウニュウ</t>
    </rPh>
    <phoneticPr fontId="4"/>
  </si>
  <si>
    <t>社名：</t>
    <rPh sb="0" eb="2">
      <t>シャメイ</t>
    </rPh>
    <phoneticPr fontId="4"/>
  </si>
  <si>
    <t>日野自動車純正部品単価割引率</t>
    <rPh sb="0" eb="2">
      <t>ヒノ</t>
    </rPh>
    <rPh sb="2" eb="5">
      <t>ジドウシャ</t>
    </rPh>
    <rPh sb="5" eb="7">
      <t>ジュンセイ</t>
    </rPh>
    <rPh sb="7" eb="9">
      <t>ブヒン</t>
    </rPh>
    <rPh sb="9" eb="11">
      <t>タンカ</t>
    </rPh>
    <rPh sb="11" eb="13">
      <t>ワリビキ</t>
    </rPh>
    <rPh sb="13" eb="14">
      <t>リツ</t>
    </rPh>
    <phoneticPr fontId="3"/>
  </si>
  <si>
    <t>日野自動車純正部品単価契約主要部品明細</t>
    <rPh sb="0" eb="2">
      <t>ヒノ</t>
    </rPh>
    <rPh sb="2" eb="5">
      <t>ジドウシャ</t>
    </rPh>
    <rPh sb="5" eb="7">
      <t>ジュンセイ</t>
    </rPh>
    <rPh sb="7" eb="9">
      <t>ブヒン</t>
    </rPh>
    <rPh sb="9" eb="11">
      <t>タンカ</t>
    </rPh>
    <rPh sb="11" eb="13">
      <t>ケイヤク</t>
    </rPh>
    <rPh sb="13" eb="15">
      <t>シュヨウ</t>
    </rPh>
    <rPh sb="15" eb="17">
      <t>ブヒン</t>
    </rPh>
    <rPh sb="17" eb="19">
      <t>メイサイ</t>
    </rPh>
    <phoneticPr fontId="4"/>
  </si>
  <si>
    <t>区分</t>
    <rPh sb="0" eb="2">
      <t>クブン</t>
    </rPh>
    <phoneticPr fontId="3"/>
  </si>
  <si>
    <t>クラス・品名</t>
    <rPh sb="4" eb="6">
      <t>ヒンメイ</t>
    </rPh>
    <phoneticPr fontId="3"/>
  </si>
  <si>
    <r>
      <rPr>
        <sz val="9"/>
        <rFont val="ＭＳ Ｐゴシック"/>
        <family val="3"/>
        <charset val="128"/>
      </rPr>
      <t>割引率</t>
    </r>
    <r>
      <rPr>
        <sz val="6"/>
        <rFont val="ＭＳ Ｐゴシック"/>
        <family val="3"/>
        <charset val="128"/>
      </rPr>
      <t>（％）</t>
    </r>
    <rPh sb="0" eb="2">
      <t>ワリビキ</t>
    </rPh>
    <rPh sb="2" eb="3">
      <t>リツ</t>
    </rPh>
    <phoneticPr fontId="3"/>
  </si>
  <si>
    <t>区分</t>
    <rPh sb="0" eb="2">
      <t>クブン</t>
    </rPh>
    <phoneticPr fontId="4"/>
  </si>
  <si>
    <t>通番</t>
    <rPh sb="0" eb="2">
      <t>ツウバン</t>
    </rPh>
    <phoneticPr fontId="4"/>
  </si>
  <si>
    <t>品名</t>
  </si>
  <si>
    <t>品番</t>
    <phoneticPr fontId="4"/>
  </si>
  <si>
    <t>年間　　購入数</t>
    <phoneticPr fontId="4"/>
  </si>
  <si>
    <t>クラス</t>
    <phoneticPr fontId="4"/>
  </si>
  <si>
    <t>割引率（%）</t>
    <rPh sb="0" eb="2">
      <t>ワリビキ</t>
    </rPh>
    <rPh sb="2" eb="3">
      <t>リツ</t>
    </rPh>
    <phoneticPr fontId="4"/>
  </si>
  <si>
    <t>単価（税抜、円）</t>
    <rPh sb="0" eb="2">
      <t>タンカ</t>
    </rPh>
    <rPh sb="3" eb="5">
      <t>ゼイヌキ</t>
    </rPh>
    <rPh sb="6" eb="7">
      <t>エン</t>
    </rPh>
    <phoneticPr fontId="4"/>
  </si>
  <si>
    <t>金額(税抜)</t>
    <rPh sb="0" eb="2">
      <t>キンガク</t>
    </rPh>
    <rPh sb="3" eb="5">
      <t>ゼイヌキ</t>
    </rPh>
    <phoneticPr fontId="4"/>
  </si>
  <si>
    <t>HU,HL,HX</t>
  </si>
  <si>
    <t>KV</t>
    <phoneticPr fontId="4"/>
  </si>
  <si>
    <t>定価</t>
    <rPh sb="0" eb="2">
      <t>テイカ</t>
    </rPh>
    <phoneticPr fontId="4"/>
  </si>
  <si>
    <t>割引後</t>
    <rPh sb="0" eb="2">
      <t>ワリビキ</t>
    </rPh>
    <rPh sb="2" eb="3">
      <t>ゴ</t>
    </rPh>
    <phoneticPr fontId="4"/>
  </si>
  <si>
    <t>一般部品</t>
    <rPh sb="0" eb="2">
      <t>イッパン</t>
    </rPh>
    <rPh sb="2" eb="4">
      <t>ブヒン</t>
    </rPh>
    <phoneticPr fontId="3"/>
  </si>
  <si>
    <t>一般部品</t>
    <rPh sb="0" eb="2">
      <t>イッパン</t>
    </rPh>
    <rPh sb="2" eb="4">
      <t>ブヒン</t>
    </rPh>
    <phoneticPr fontId="4"/>
  </si>
  <si>
    <t>D</t>
  </si>
  <si>
    <t>E</t>
  </si>
  <si>
    <t>特別部品</t>
    <rPh sb="0" eb="2">
      <t>トクベツ</t>
    </rPh>
    <rPh sb="2" eb="4">
      <t>ブヒン</t>
    </rPh>
    <phoneticPr fontId="3"/>
  </si>
  <si>
    <t>※</t>
    <phoneticPr fontId="4"/>
  </si>
  <si>
    <t>購入予定数量はあくまで予定であり、購入を保証するものではない。</t>
    <rPh sb="0" eb="2">
      <t>コウニュウ</t>
    </rPh>
    <rPh sb="2" eb="4">
      <t>ヨテイ</t>
    </rPh>
    <rPh sb="4" eb="6">
      <t>スウリョウ</t>
    </rPh>
    <rPh sb="11" eb="13">
      <t>ヨテイ</t>
    </rPh>
    <rPh sb="17" eb="19">
      <t>コウニュウ</t>
    </rPh>
    <rPh sb="20" eb="22">
      <t>ホショウ</t>
    </rPh>
    <phoneticPr fontId="4"/>
  </si>
  <si>
    <t>クラスとは、日野自動車㈱が各部品に設定するクラスを表す。</t>
    <rPh sb="6" eb="8">
      <t>ヒノ</t>
    </rPh>
    <rPh sb="8" eb="11">
      <t>ジドウシャ</t>
    </rPh>
    <rPh sb="13" eb="16">
      <t>カクブヒン</t>
    </rPh>
    <rPh sb="17" eb="19">
      <t>セッテイ</t>
    </rPh>
    <rPh sb="25" eb="26">
      <t>アラワ</t>
    </rPh>
    <phoneticPr fontId="4"/>
  </si>
  <si>
    <t>一般部品に記載の品番は例であり、記載のない部品もクラスに対する割引を適用する。</t>
    <rPh sb="0" eb="2">
      <t>イッパン</t>
    </rPh>
    <rPh sb="2" eb="4">
      <t>ブヒン</t>
    </rPh>
    <rPh sb="5" eb="7">
      <t>キサイ</t>
    </rPh>
    <rPh sb="8" eb="10">
      <t>ヒンバン</t>
    </rPh>
    <rPh sb="11" eb="12">
      <t>レイ</t>
    </rPh>
    <rPh sb="16" eb="18">
      <t>キサイ</t>
    </rPh>
    <rPh sb="21" eb="23">
      <t>ブヒン</t>
    </rPh>
    <rPh sb="28" eb="29">
      <t>タイ</t>
    </rPh>
    <rPh sb="31" eb="33">
      <t>ワリビキ</t>
    </rPh>
    <rPh sb="34" eb="36">
      <t>テキヨウ</t>
    </rPh>
    <phoneticPr fontId="4"/>
  </si>
  <si>
    <t>特別部品に記載の品番は例であり、記載のない部品も特別割引を適用する。</t>
    <rPh sb="0" eb="2">
      <t>トクベツ</t>
    </rPh>
    <rPh sb="2" eb="4">
      <t>ブヒン</t>
    </rPh>
    <rPh sb="5" eb="7">
      <t>キサイ</t>
    </rPh>
    <rPh sb="8" eb="10">
      <t>ヒンバン</t>
    </rPh>
    <rPh sb="11" eb="12">
      <t>レイ</t>
    </rPh>
    <rPh sb="16" eb="18">
      <t>キサイ</t>
    </rPh>
    <rPh sb="21" eb="23">
      <t>ブヒン</t>
    </rPh>
    <rPh sb="24" eb="26">
      <t>トクベツ</t>
    </rPh>
    <rPh sb="26" eb="28">
      <t>ワリビキ</t>
    </rPh>
    <rPh sb="29" eb="31">
      <t>テキヨウ</t>
    </rPh>
    <phoneticPr fontId="4"/>
  </si>
  <si>
    <t>小　　　　計・・・（ア）</t>
    <rPh sb="0" eb="1">
      <t>ショウ</t>
    </rPh>
    <rPh sb="5" eb="6">
      <t>ケイ</t>
    </rPh>
    <phoneticPr fontId="4"/>
  </si>
  <si>
    <t>主要部品以外</t>
    <rPh sb="0" eb="2">
      <t>シュヨウ</t>
    </rPh>
    <rPh sb="2" eb="4">
      <t>ブヒン</t>
    </rPh>
    <rPh sb="4" eb="6">
      <t>イガイ</t>
    </rPh>
    <phoneticPr fontId="4"/>
  </si>
  <si>
    <t>※１</t>
  </si>
  <si>
    <t>各品番</t>
    <rPh sb="0" eb="1">
      <t>カク</t>
    </rPh>
    <rPh sb="1" eb="3">
      <t>ヒンバン</t>
    </rPh>
    <phoneticPr fontId="4"/>
  </si>
  <si>
    <t>各クラス</t>
    <rPh sb="0" eb="1">
      <t>カク</t>
    </rPh>
    <phoneticPr fontId="12"/>
  </si>
  <si>
    <t>各割引率</t>
    <rPh sb="0" eb="1">
      <t>カク</t>
    </rPh>
    <rPh sb="1" eb="3">
      <t>ワリビキ</t>
    </rPh>
    <rPh sb="3" eb="4">
      <t>リツ</t>
    </rPh>
    <phoneticPr fontId="12"/>
  </si>
  <si>
    <t>入札金額・・・（ア）＋（イ）</t>
    <rPh sb="0" eb="2">
      <t>ニュウサツ</t>
    </rPh>
    <rPh sb="2" eb="4">
      <t>キンガク</t>
    </rPh>
    <phoneticPr fontId="4"/>
  </si>
  <si>
    <t>※１</t>
    <phoneticPr fontId="4"/>
  </si>
  <si>
    <t>その他の部品・・・（イ）</t>
    <phoneticPr fontId="4"/>
  </si>
  <si>
    <t>割引率とは、日野自動車㈱が設定する定価に対する割引率で、一般部品はクラスごとの割引設定、特別部品は品名ごとの割引率設定とし小数点第2位まで記載可とする。</t>
    <rPh sb="0" eb="2">
      <t>ワリビキ</t>
    </rPh>
    <rPh sb="2" eb="3">
      <t>リツ</t>
    </rPh>
    <rPh sb="6" eb="8">
      <t>ヒノ</t>
    </rPh>
    <rPh sb="8" eb="11">
      <t>ジドウシャ</t>
    </rPh>
    <rPh sb="13" eb="15">
      <t>セッテイ</t>
    </rPh>
    <rPh sb="17" eb="19">
      <t>テイカ</t>
    </rPh>
    <rPh sb="20" eb="21">
      <t>タイ</t>
    </rPh>
    <rPh sb="23" eb="25">
      <t>ワリビキ</t>
    </rPh>
    <rPh sb="25" eb="26">
      <t>リツ</t>
    </rPh>
    <rPh sb="28" eb="30">
      <t>イッパン</t>
    </rPh>
    <rPh sb="30" eb="32">
      <t>ブヒン</t>
    </rPh>
    <rPh sb="39" eb="41">
      <t>ワリビキ</t>
    </rPh>
    <rPh sb="41" eb="43">
      <t>セッテイ</t>
    </rPh>
    <rPh sb="44" eb="46">
      <t>トクベツ</t>
    </rPh>
    <rPh sb="46" eb="48">
      <t>ブヒン</t>
    </rPh>
    <rPh sb="49" eb="51">
      <t>ヒンメイ</t>
    </rPh>
    <rPh sb="54" eb="56">
      <t>ワリビキ</t>
    </rPh>
    <rPh sb="56" eb="57">
      <t>リツ</t>
    </rPh>
    <rPh sb="57" eb="59">
      <t>セッテイ</t>
    </rPh>
    <rPh sb="61" eb="64">
      <t>ショウスウテン</t>
    </rPh>
    <rPh sb="64" eb="65">
      <t>ダイ</t>
    </rPh>
    <rPh sb="66" eb="67">
      <t>イ</t>
    </rPh>
    <rPh sb="69" eb="71">
      <t>キサイ</t>
    </rPh>
    <rPh sb="71" eb="72">
      <t>カ</t>
    </rPh>
    <phoneticPr fontId="4"/>
  </si>
  <si>
    <t>HU,HL,HX</t>
    <phoneticPr fontId="4"/>
  </si>
  <si>
    <t>SX001-00809</t>
  </si>
  <si>
    <t>SX001-13049</t>
  </si>
  <si>
    <t>特別部品</t>
    <rPh sb="0" eb="2">
      <t>トクベツ</t>
    </rPh>
    <rPh sb="2" eb="4">
      <t>ブヒン</t>
    </rPh>
    <phoneticPr fontId="3"/>
  </si>
  <si>
    <t>ﾎﾞﾙﾄ</t>
  </si>
  <si>
    <t>SX001-05526</t>
  </si>
  <si>
    <t>A</t>
  </si>
  <si>
    <t>SX001-15414</t>
  </si>
  <si>
    <t>ｸﾞﾘｽﾎｰｽ</t>
  </si>
  <si>
    <t>SX001-00314</t>
  </si>
  <si>
    <t>SX001-12558</t>
  </si>
  <si>
    <t>ﾎﾞｰﾙｼﾞｮｲﾝﾄ</t>
  </si>
  <si>
    <t>SX001-01653</t>
  </si>
  <si>
    <t>SX001-17306</t>
  </si>
  <si>
    <t>ｼﾌﾄﾌﾞﾛｯｸ</t>
  </si>
  <si>
    <t>SX001-12572</t>
  </si>
  <si>
    <t>ｻｰﾓｽﾀｯﾄﾞ</t>
  </si>
  <si>
    <t>SX001-15399</t>
  </si>
  <si>
    <t>SX001-15400</t>
  </si>
  <si>
    <t>ﾌﾗｲﾎｲｰﾙ</t>
  </si>
  <si>
    <t>SX001-17177</t>
  </si>
  <si>
    <t>S17K0-E0020</t>
  </si>
  <si>
    <t>XA</t>
  </si>
  <si>
    <t>ｼｪﾙ</t>
  </si>
  <si>
    <t>SX001-08117</t>
  </si>
  <si>
    <t>ｸﾗｯﾁﾃﾞｨｽｸ</t>
  </si>
  <si>
    <t>DPDﾌｨﾙﾀｰASSY</t>
  </si>
  <si>
    <t>ﾗｲﾆﾝｸﾞｾｯﾄ</t>
  </si>
  <si>
    <t>SX001-12772</t>
  </si>
  <si>
    <t>ﾍﾞﾙﾄ</t>
  </si>
  <si>
    <t>ﾍﾞｱﾘﾝｸﾞ</t>
  </si>
  <si>
    <t>ｴﾚﾒﾝﾄ</t>
  </si>
  <si>
    <t>すべて</t>
  </si>
  <si>
    <t>S</t>
  </si>
  <si>
    <t>TA</t>
  </si>
  <si>
    <t>B</t>
  </si>
  <si>
    <t>C</t>
  </si>
  <si>
    <t>クラッチディスク</t>
  </si>
  <si>
    <t>ベアリング</t>
  </si>
  <si>
    <t>エレメント</t>
  </si>
  <si>
    <t>ブレーキライニング</t>
  </si>
  <si>
    <t>純正品ベルト</t>
    <rPh sb="0" eb="2">
      <t>ジュンセイ</t>
    </rPh>
    <rPh sb="2" eb="3">
      <t>ヒン</t>
    </rPh>
    <phoneticPr fontId="8"/>
  </si>
  <si>
    <t>日本電装製品</t>
    <rPh sb="0" eb="2">
      <t>ニホン</t>
    </rPh>
    <rPh sb="2" eb="4">
      <t>デンソウ</t>
    </rPh>
    <rPh sb="4" eb="6">
      <t>セイヒン</t>
    </rPh>
    <phoneticPr fontId="4"/>
  </si>
  <si>
    <t>ゼクセル製品</t>
    <rPh sb="4" eb="6">
      <t>セイヒン</t>
    </rPh>
    <phoneticPr fontId="4"/>
  </si>
  <si>
    <t>車体部品</t>
    <rPh sb="0" eb="2">
      <t>シャタイ</t>
    </rPh>
    <rPh sb="2" eb="4">
      <t>ブヒン</t>
    </rPh>
    <phoneticPr fontId="4"/>
  </si>
  <si>
    <t>ナット</t>
  </si>
  <si>
    <t>SX001-08214</t>
  </si>
  <si>
    <t>SX001-06113</t>
  </si>
  <si>
    <t>高圧ﾊﾟｲﾌﾟｸﾗﾝﾌﾟ</t>
  </si>
  <si>
    <t>SX001-08729</t>
  </si>
  <si>
    <t>ｽﾌﾟﾘﾝｸﾞ</t>
  </si>
  <si>
    <t>SX001-08113</t>
  </si>
  <si>
    <t>ｱｼﾞｬｽﾄｽｸﾘｭｳ</t>
  </si>
  <si>
    <t>SX001-03877</t>
  </si>
  <si>
    <t>ｶﾞｽｹｯﾄ</t>
  </si>
  <si>
    <t>SX001-12829</t>
  </si>
  <si>
    <t>ﾊﾟｲﾌﾟｵｲﾙｼｰﾙ</t>
  </si>
  <si>
    <t>ﾎｰｽﾊﾞﾝﾄﾞ</t>
  </si>
  <si>
    <t>SX001-00682</t>
  </si>
  <si>
    <t>ｽﾀｯﾄﾎﾞﾙﾄ</t>
  </si>
  <si>
    <t>SX001-06189</t>
  </si>
  <si>
    <t>ｼﾞｮｲﾝﾄ</t>
  </si>
  <si>
    <t>SX001-05249</t>
  </si>
  <si>
    <t>ﾛｯｶｰｱｰﾑ</t>
  </si>
  <si>
    <t>SX001-12441</t>
  </si>
  <si>
    <t>SX001-12442</t>
  </si>
  <si>
    <t>ﾌﾞｯｼｭ</t>
  </si>
  <si>
    <t>S170JE-0050</t>
  </si>
  <si>
    <t>ﾀﾞｽﾄｼｰﾙ</t>
  </si>
  <si>
    <t>SX001-00482</t>
  </si>
  <si>
    <t>ｶﾑｼｬﾌﾄﾒﾀﾙ</t>
  </si>
  <si>
    <t>SU002-01028</t>
  </si>
  <si>
    <t>SX001-06213</t>
  </si>
  <si>
    <t>ｴｱｴﾚﾒﾝﾄ</t>
  </si>
  <si>
    <t>SX001-15523</t>
  </si>
  <si>
    <t>尿素ﾌｨﾙﾀｰ</t>
    <rPh sb="0" eb="2">
      <t>ニョウソ</t>
    </rPh>
    <phoneticPr fontId="3"/>
  </si>
  <si>
    <t>ｽﾌﾟﾘﾝｸﾞｼｰﾄ</t>
  </si>
  <si>
    <t>SX001-06055</t>
  </si>
  <si>
    <t>EGRﾊﾞﾙﾌﾞｶﾞｽｹｯﾄ</t>
  </si>
  <si>
    <t>SX001-08600</t>
  </si>
  <si>
    <t>SX001-12942</t>
  </si>
  <si>
    <t>ﾉｽﾞﾙﾁｭｰﾌﾞ</t>
  </si>
  <si>
    <t>EGRｶﾞｽｹｯト</t>
  </si>
  <si>
    <t>SX001-08758</t>
  </si>
  <si>
    <t>ﾀﾞｲﾔﾌﾗﾑ；ﾍﾞﾛｰｽﾞ</t>
  </si>
  <si>
    <t>SX001-19451</t>
  </si>
  <si>
    <t>ｸﾗｯﾁﾍﾟﾀﾞﾙﾊﾟｯﾄﾞ</t>
  </si>
  <si>
    <t>SX001-04094</t>
  </si>
  <si>
    <t>ﾌﾞｰｽﾀｰﾋﾟｽﾄﾝ</t>
  </si>
  <si>
    <t>SX001-05289</t>
  </si>
  <si>
    <t>ﾘﾚｰﾋﾟｽﾄﾝ</t>
  </si>
  <si>
    <t>SX001-01647</t>
  </si>
  <si>
    <t>ﾘﾔｸﾗﾝｸｼｰﾙ</t>
  </si>
  <si>
    <t>ﾘﾍﾟｱｷｯﾄ</t>
  </si>
  <si>
    <t>HE9364-0795</t>
  </si>
  <si>
    <t>Fﾄﾙｸﾛｯﾄﾞﾌﾞｯｼｭ</t>
  </si>
  <si>
    <t>SX001-08351</t>
  </si>
  <si>
    <t>ｴｱｰｺﾈｸﾀｰ</t>
  </si>
  <si>
    <t>SX001-12950</t>
  </si>
  <si>
    <t>ﾗｲﾅｰｷｯﾄ　(3X)</t>
  </si>
  <si>
    <t>SX001-17628</t>
  </si>
  <si>
    <t>尿素ｷｬﾀﾘｽﾄASSY</t>
  </si>
  <si>
    <t>ACTｺﾝﾄﾛｰﾙﾕﾆｯﾄ</t>
  </si>
  <si>
    <t>SX001-14704</t>
  </si>
  <si>
    <t>ﾘﾔﾌﾞﾚｰｷﾄﾞﾗﾑ</t>
  </si>
  <si>
    <t>SX001-07210</t>
  </si>
  <si>
    <t>SX001-13118</t>
  </si>
  <si>
    <t>SX001-17091</t>
  </si>
  <si>
    <t>ｷｬﾀﾘｽﾄASSY</t>
  </si>
  <si>
    <t>SX001-17089</t>
  </si>
  <si>
    <t>31250-E0570</t>
  </si>
  <si>
    <t>15601-EV030</t>
  </si>
  <si>
    <t>車体部品</t>
    <rPh sb="0" eb="2">
      <t>シャタイ</t>
    </rPh>
    <rPh sb="2" eb="4">
      <t>ブヒン</t>
    </rPh>
    <phoneticPr fontId="3"/>
  </si>
  <si>
    <t>D</t>
    <phoneticPr fontId="3"/>
  </si>
  <si>
    <t>「その他の部品」とは、主要部品明細に記載のない購入予定部品の数量が少ない物で、部品の種類が多岐にわたるためそれを一括したもの。
購入予定数量及び金額は令和6年度実績に基づくものであり、購入を保証するものではない。各割引率については、日野自動車純正部品単価割引率を適用。</t>
    <rPh sb="30" eb="32">
      <t>スウリョウ</t>
    </rPh>
    <rPh sb="33" eb="34">
      <t>スク</t>
    </rPh>
    <rPh sb="36" eb="37">
      <t>モノ</t>
    </rPh>
    <rPh sb="39" eb="41">
      <t>ブヒン</t>
    </rPh>
    <rPh sb="42" eb="44">
      <t>シュルイ</t>
    </rPh>
    <rPh sb="45" eb="47">
      <t>タキ</t>
    </rPh>
    <rPh sb="78" eb="79">
      <t>トシ</t>
    </rPh>
    <rPh sb="95" eb="97">
      <t>ホショウ</t>
    </rPh>
    <rPh sb="106" eb="107">
      <t>カク</t>
    </rPh>
    <rPh sb="107" eb="109">
      <t>ワリビキ</t>
    </rPh>
    <rPh sb="109" eb="110">
      <t>リツ</t>
    </rPh>
    <rPh sb="116" eb="118">
      <t>ヒノ</t>
    </rPh>
    <rPh sb="131" eb="133">
      <t>テキヨウ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</si>
</sst>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icrosoft Sans Serif"/>
      <family val="2"/>
    </font>
    <font>
      <sz val="12"/>
      <name val="ＭＳ Ｐゴシック"/>
      <family val="3"/>
      <charset val="128"/>
    </font>
    <font>
      <sz val="12"/>
      <name val="Microsoft Sans Serif"/>
      <family val="2"/>
    </font>
    <font>
      <b/>
      <sz val="9"/>
      <name val="ＭＳ Ｐゴシック"/>
      <family val="3"/>
      <charset val="128"/>
    </font>
    <font>
      <b/>
      <sz val="9"/>
      <name val="Microsoft Sans Serif"/>
      <family val="2"/>
    </font>
    <font>
      <b/>
      <sz val="12"/>
      <name val="ＭＳ Ｐゴシック"/>
      <family val="3"/>
      <charset val="128"/>
    </font>
    <font>
      <b/>
      <sz val="12"/>
      <name val="Microsoft Sans Serif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11" fillId="0" borderId="0" xfId="1" applyNumberFormat="1" applyFont="1" applyBorder="1" applyAlignment="1" applyProtection="1">
      <alignment horizontal="center" vertical="center"/>
    </xf>
    <xf numFmtId="176" fontId="0" fillId="0" borderId="8" xfId="1" applyNumberFormat="1" applyFont="1" applyFill="1" applyBorder="1" applyAlignment="1" applyProtection="1">
      <alignment horizontal="right" vertical="center" shrinkToFit="1"/>
    </xf>
    <xf numFmtId="176" fontId="11" fillId="0" borderId="0" xfId="1" applyNumberFormat="1" applyFont="1" applyFill="1" applyBorder="1" applyAlignment="1" applyProtection="1">
      <alignment horizontal="center" vertical="center"/>
    </xf>
    <xf numFmtId="176" fontId="17" fillId="0" borderId="8" xfId="1" applyNumberFormat="1" applyFont="1" applyBorder="1" applyAlignment="1" applyProtection="1">
      <alignment horizontal="right" vertical="center" shrinkToFit="1"/>
    </xf>
    <xf numFmtId="176" fontId="18" fillId="0" borderId="8" xfId="1" applyNumberFormat="1" applyFont="1" applyBorder="1" applyAlignment="1" applyProtection="1">
      <alignment horizontal="right" vertical="center" shrinkToFit="1"/>
    </xf>
    <xf numFmtId="38" fontId="0" fillId="0" borderId="8" xfId="1" applyFont="1" applyFill="1" applyBorder="1" applyAlignment="1" applyProtection="1">
      <alignment vertical="center" shrinkToFit="1"/>
    </xf>
    <xf numFmtId="9" fontId="18" fillId="2" borderId="8" xfId="2" applyFont="1" applyFill="1" applyBorder="1" applyAlignment="1" applyProtection="1">
      <alignment vertical="center" shrinkToFit="1"/>
      <protection locked="0"/>
    </xf>
    <xf numFmtId="9" fontId="19" fillId="2" borderId="8" xfId="2" applyFont="1" applyFill="1" applyBorder="1" applyAlignment="1" applyProtection="1">
      <alignment vertical="center"/>
      <protection locked="0"/>
    </xf>
    <xf numFmtId="9" fontId="18" fillId="2" borderId="8" xfId="2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textRotation="255"/>
    </xf>
    <xf numFmtId="0" fontId="0" fillId="0" borderId="8" xfId="0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8" xfId="0" applyFill="1" applyBorder="1" applyAlignment="1" applyProtection="1">
      <alignment vertical="center" shrinkToFit="1"/>
      <protection locked="0"/>
    </xf>
    <xf numFmtId="38" fontId="0" fillId="2" borderId="8" xfId="1" applyFont="1" applyFill="1" applyBorder="1" applyAlignment="1" applyProtection="1">
      <alignment vertical="center" shrinkToFit="1"/>
      <protection locked="0"/>
    </xf>
    <xf numFmtId="0" fontId="12" fillId="2" borderId="8" xfId="0" applyFont="1" applyFill="1" applyBorder="1" applyAlignment="1" applyProtection="1">
      <alignment vertical="center" shrinkToFit="1"/>
      <protection locked="0"/>
    </xf>
    <xf numFmtId="9" fontId="18" fillId="2" borderId="8" xfId="2" applyFont="1" applyFill="1" applyBorder="1" applyAlignment="1" applyProtection="1">
      <alignment horizontal="right" vertical="center" shrinkToFit="1"/>
      <protection locked="0"/>
    </xf>
    <xf numFmtId="0" fontId="0" fillId="0" borderId="2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0" fillId="3" borderId="8" xfId="0" applyFill="1" applyBorder="1" applyAlignment="1">
      <alignment horizontal="center" vertical="center" shrinkToFit="1"/>
    </xf>
    <xf numFmtId="176" fontId="11" fillId="0" borderId="17" xfId="1" applyNumberFormat="1" applyFont="1" applyBorder="1" applyAlignment="1" applyProtection="1">
      <alignment horizontal="center" vertical="center"/>
    </xf>
    <xf numFmtId="176" fontId="11" fillId="0" borderId="14" xfId="1" applyNumberFormat="1" applyFont="1" applyBorder="1" applyAlignment="1" applyProtection="1">
      <alignment horizontal="center" vertical="center"/>
    </xf>
    <xf numFmtId="176" fontId="11" fillId="0" borderId="15" xfId="1" applyNumberFormat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78"/>
  <sheetViews>
    <sheetView tabSelected="1" zoomScaleNormal="100" workbookViewId="0">
      <selection activeCell="C59" sqref="C59"/>
    </sheetView>
  </sheetViews>
  <sheetFormatPr defaultRowHeight="13.5" x14ac:dyDescent="0.15"/>
  <cols>
    <col min="1" max="1" width="4.125" customWidth="1"/>
    <col min="6" max="6" width="1.625" customWidth="1"/>
    <col min="7" max="7" width="3.875" customWidth="1"/>
    <col min="8" max="8" width="4.5" customWidth="1"/>
    <col min="9" max="9" width="26.125" customWidth="1"/>
    <col min="10" max="10" width="16.25" customWidth="1"/>
    <col min="11" max="11" width="6.125" customWidth="1"/>
    <col min="12" max="13" width="8" customWidth="1"/>
    <col min="14" max="14" width="7.875" customWidth="1"/>
    <col min="15" max="16" width="10.875" customWidth="1"/>
    <col min="17" max="17" width="11.75" customWidth="1"/>
    <col min="19" max="20" width="12.375" bestFit="1" customWidth="1"/>
  </cols>
  <sheetData>
    <row r="1" spans="1:20" ht="27.75" customHeight="1" x14ac:dyDescent="0.15">
      <c r="A1" s="10" t="s">
        <v>0</v>
      </c>
      <c r="B1" s="11"/>
      <c r="C1" s="11"/>
      <c r="D1" s="11"/>
      <c r="E1" s="11"/>
      <c r="F1" s="11"/>
      <c r="G1" s="11"/>
      <c r="N1" s="12" t="s">
        <v>1</v>
      </c>
      <c r="O1" s="47"/>
      <c r="P1" s="48"/>
      <c r="Q1" s="48"/>
    </row>
    <row r="2" spans="1:20" x14ac:dyDescent="0.15">
      <c r="A2" s="49" t="s">
        <v>2</v>
      </c>
      <c r="B2" s="50"/>
      <c r="C2" s="50"/>
      <c r="D2" s="50"/>
      <c r="E2" s="50"/>
      <c r="F2" s="13"/>
      <c r="G2" s="13"/>
      <c r="H2" s="52" t="s">
        <v>3</v>
      </c>
      <c r="I2" s="53"/>
      <c r="J2" s="53"/>
      <c r="K2" s="53"/>
      <c r="L2" s="53"/>
      <c r="M2" s="53"/>
      <c r="N2" s="53"/>
      <c r="O2" s="53"/>
      <c r="P2" s="53"/>
    </row>
    <row r="3" spans="1:20" x14ac:dyDescent="0.15">
      <c r="A3" s="51"/>
      <c r="B3" s="51"/>
      <c r="C3" s="51"/>
      <c r="D3" s="51"/>
      <c r="E3" s="51"/>
      <c r="F3" s="13"/>
      <c r="G3" s="13"/>
      <c r="H3" s="53"/>
      <c r="I3" s="54"/>
      <c r="J3" s="54"/>
      <c r="K3" s="54"/>
      <c r="L3" s="54"/>
      <c r="M3" s="54"/>
      <c r="N3" s="54"/>
      <c r="O3" s="54"/>
      <c r="P3" s="54"/>
    </row>
    <row r="4" spans="1:20" x14ac:dyDescent="0.15">
      <c r="A4" s="55" t="s">
        <v>4</v>
      </c>
      <c r="B4" s="57" t="s">
        <v>5</v>
      </c>
      <c r="C4" s="58"/>
      <c r="D4" s="61" t="s">
        <v>6</v>
      </c>
      <c r="E4" s="62"/>
      <c r="F4" s="15"/>
      <c r="G4" s="63" t="s">
        <v>7</v>
      </c>
      <c r="H4" s="63" t="s">
        <v>8</v>
      </c>
      <c r="I4" s="55" t="s">
        <v>9</v>
      </c>
      <c r="J4" s="64" t="s">
        <v>10</v>
      </c>
      <c r="K4" s="67" t="s">
        <v>11</v>
      </c>
      <c r="L4" s="63" t="s">
        <v>12</v>
      </c>
      <c r="M4" s="63"/>
      <c r="N4" s="64" t="s">
        <v>13</v>
      </c>
      <c r="O4" s="63" t="s">
        <v>14</v>
      </c>
      <c r="P4" s="66"/>
      <c r="Q4" s="64" t="s">
        <v>15</v>
      </c>
    </row>
    <row r="5" spans="1:20" x14ac:dyDescent="0.15">
      <c r="A5" s="56"/>
      <c r="B5" s="59"/>
      <c r="C5" s="60"/>
      <c r="D5" s="18" t="s">
        <v>16</v>
      </c>
      <c r="E5" s="16" t="s">
        <v>17</v>
      </c>
      <c r="F5" s="19"/>
      <c r="G5" s="63"/>
      <c r="H5" s="63"/>
      <c r="I5" s="56"/>
      <c r="J5" s="65"/>
      <c r="K5" s="68"/>
      <c r="L5" s="18" t="s">
        <v>40</v>
      </c>
      <c r="M5" s="16" t="s">
        <v>17</v>
      </c>
      <c r="N5" s="65"/>
      <c r="O5" s="16" t="s">
        <v>18</v>
      </c>
      <c r="P5" s="16" t="s">
        <v>19</v>
      </c>
      <c r="Q5" s="65"/>
    </row>
    <row r="6" spans="1:20" ht="16.5" customHeight="1" x14ac:dyDescent="0.15">
      <c r="A6" s="41" t="s">
        <v>20</v>
      </c>
      <c r="B6" s="69" t="s">
        <v>62</v>
      </c>
      <c r="C6" s="70"/>
      <c r="D6" s="7"/>
      <c r="E6" s="8"/>
      <c r="F6" s="19"/>
      <c r="G6" s="44" t="s">
        <v>21</v>
      </c>
      <c r="H6" s="17">
        <v>1</v>
      </c>
      <c r="I6" s="20" t="s">
        <v>85</v>
      </c>
      <c r="J6" s="20" t="s">
        <v>86</v>
      </c>
      <c r="K6" s="20">
        <v>510</v>
      </c>
      <c r="L6" s="37"/>
      <c r="M6" s="37" t="s">
        <v>22</v>
      </c>
      <c r="N6" s="7">
        <f>E11</f>
        <v>0</v>
      </c>
      <c r="O6" s="38">
        <v>150</v>
      </c>
      <c r="P6" s="5">
        <f>IF(OR($O6="",$N6=""),"",ROUNDUP(($O6-$O6*$N6),0))</f>
        <v>150</v>
      </c>
      <c r="Q6" s="5">
        <f>IF(OR($O6="",$N6=""),"",$K6*$P6)</f>
        <v>76500</v>
      </c>
      <c r="T6" s="21"/>
    </row>
    <row r="7" spans="1:20" ht="16.5" customHeight="1" x14ac:dyDescent="0.15">
      <c r="A7" s="42"/>
      <c r="B7" s="66" t="s">
        <v>74</v>
      </c>
      <c r="C7" s="66"/>
      <c r="D7" s="9"/>
      <c r="E7" s="9"/>
      <c r="F7" s="19"/>
      <c r="G7" s="45"/>
      <c r="H7" s="17">
        <v>2</v>
      </c>
      <c r="I7" s="20" t="s">
        <v>44</v>
      </c>
      <c r="J7" s="20" t="s">
        <v>87</v>
      </c>
      <c r="K7" s="20">
        <v>327</v>
      </c>
      <c r="L7" s="37"/>
      <c r="M7" s="37" t="s">
        <v>22</v>
      </c>
      <c r="N7" s="7">
        <f>E11</f>
        <v>0</v>
      </c>
      <c r="O7" s="38">
        <v>610</v>
      </c>
      <c r="P7" s="5">
        <f t="shared" ref="P7:P58" si="0">IF(OR($O7="",$N7=""),"",ROUNDUP(($O7-$O7*$N7),0))</f>
        <v>610</v>
      </c>
      <c r="Q7" s="5">
        <f t="shared" ref="Q7:Q58" si="1">IF(OR($O7="",$N7=""),"",$K7*$P7)</f>
        <v>199470</v>
      </c>
      <c r="T7" s="21"/>
    </row>
    <row r="8" spans="1:20" ht="16.5" customHeight="1" x14ac:dyDescent="0.15">
      <c r="A8" s="42"/>
      <c r="B8" s="71" t="s">
        <v>46</v>
      </c>
      <c r="C8" s="72"/>
      <c r="D8" s="9"/>
      <c r="E8" s="9"/>
      <c r="F8" s="19"/>
      <c r="G8" s="45"/>
      <c r="H8" s="17">
        <v>3</v>
      </c>
      <c r="I8" s="20" t="s">
        <v>88</v>
      </c>
      <c r="J8" s="20" t="s">
        <v>89</v>
      </c>
      <c r="K8" s="20">
        <v>154</v>
      </c>
      <c r="L8" s="37"/>
      <c r="M8" s="37" t="s">
        <v>22</v>
      </c>
      <c r="N8" s="7">
        <f>E11</f>
        <v>0</v>
      </c>
      <c r="O8" s="38">
        <v>990</v>
      </c>
      <c r="P8" s="5">
        <f t="shared" si="0"/>
        <v>990</v>
      </c>
      <c r="Q8" s="5">
        <f t="shared" si="1"/>
        <v>152460</v>
      </c>
      <c r="T8" s="21"/>
    </row>
    <row r="9" spans="1:20" ht="16.5" customHeight="1" x14ac:dyDescent="0.15">
      <c r="A9" s="42"/>
      <c r="B9" s="66" t="s">
        <v>75</v>
      </c>
      <c r="C9" s="66"/>
      <c r="D9" s="9"/>
      <c r="E9" s="9"/>
      <c r="F9" s="19"/>
      <c r="G9" s="45"/>
      <c r="H9" s="17">
        <v>4</v>
      </c>
      <c r="I9" s="20" t="s">
        <v>90</v>
      </c>
      <c r="J9" s="20" t="s">
        <v>91</v>
      </c>
      <c r="K9" s="20">
        <v>95</v>
      </c>
      <c r="L9" s="37"/>
      <c r="M9" s="37" t="s">
        <v>22</v>
      </c>
      <c r="N9" s="7">
        <f>E11</f>
        <v>0</v>
      </c>
      <c r="O9" s="38">
        <v>1970</v>
      </c>
      <c r="P9" s="5">
        <f t="shared" si="0"/>
        <v>1970</v>
      </c>
      <c r="Q9" s="5">
        <f t="shared" si="1"/>
        <v>187150</v>
      </c>
      <c r="T9" s="21"/>
    </row>
    <row r="10" spans="1:20" ht="16.5" customHeight="1" x14ac:dyDescent="0.15">
      <c r="A10" s="42"/>
      <c r="B10" s="66" t="s">
        <v>76</v>
      </c>
      <c r="C10" s="66"/>
      <c r="D10" s="9"/>
      <c r="E10" s="9"/>
      <c r="F10" s="19"/>
      <c r="G10" s="45"/>
      <c r="H10" s="17">
        <v>5</v>
      </c>
      <c r="I10" s="20" t="s">
        <v>92</v>
      </c>
      <c r="J10" s="20" t="s">
        <v>93</v>
      </c>
      <c r="K10" s="20">
        <v>84</v>
      </c>
      <c r="L10" s="37"/>
      <c r="M10" s="37" t="s">
        <v>22</v>
      </c>
      <c r="N10" s="7">
        <f>E11</f>
        <v>0</v>
      </c>
      <c r="O10" s="38">
        <v>1270</v>
      </c>
      <c r="P10" s="5">
        <f t="shared" si="0"/>
        <v>1270</v>
      </c>
      <c r="Q10" s="5">
        <f t="shared" si="1"/>
        <v>106680</v>
      </c>
      <c r="T10" s="21"/>
    </row>
    <row r="11" spans="1:20" ht="16.5" customHeight="1" x14ac:dyDescent="0.15">
      <c r="A11" s="42"/>
      <c r="B11" s="66" t="s">
        <v>22</v>
      </c>
      <c r="C11" s="66"/>
      <c r="D11" s="9"/>
      <c r="E11" s="9"/>
      <c r="F11" s="19"/>
      <c r="G11" s="45"/>
      <c r="H11" s="17">
        <v>6</v>
      </c>
      <c r="I11" s="20" t="s">
        <v>94</v>
      </c>
      <c r="J11" s="20" t="s">
        <v>95</v>
      </c>
      <c r="K11" s="20">
        <v>76</v>
      </c>
      <c r="L11" s="37"/>
      <c r="M11" s="37" t="s">
        <v>22</v>
      </c>
      <c r="N11" s="7">
        <f>E11</f>
        <v>0</v>
      </c>
      <c r="O11" s="38">
        <v>2770</v>
      </c>
      <c r="P11" s="5">
        <f t="shared" si="0"/>
        <v>2770</v>
      </c>
      <c r="Q11" s="5">
        <f t="shared" si="1"/>
        <v>210520</v>
      </c>
      <c r="T11" s="21"/>
    </row>
    <row r="12" spans="1:20" ht="16.5" customHeight="1" x14ac:dyDescent="0.15">
      <c r="A12" s="42"/>
      <c r="B12" s="66" t="s">
        <v>23</v>
      </c>
      <c r="C12" s="66"/>
      <c r="D12" s="9"/>
      <c r="E12" s="9"/>
      <c r="F12" s="19"/>
      <c r="G12" s="45"/>
      <c r="H12" s="17">
        <v>7</v>
      </c>
      <c r="I12" s="20" t="s">
        <v>96</v>
      </c>
      <c r="J12" s="20" t="s">
        <v>45</v>
      </c>
      <c r="K12" s="20">
        <v>66</v>
      </c>
      <c r="L12" s="37"/>
      <c r="M12" s="37" t="s">
        <v>22</v>
      </c>
      <c r="N12" s="7">
        <f>E11</f>
        <v>0</v>
      </c>
      <c r="O12" s="38">
        <v>2720</v>
      </c>
      <c r="P12" s="5">
        <f t="shared" si="0"/>
        <v>2720</v>
      </c>
      <c r="Q12" s="5">
        <f t="shared" si="1"/>
        <v>179520</v>
      </c>
      <c r="T12" s="21"/>
    </row>
    <row r="13" spans="1:20" ht="16.5" customHeight="1" x14ac:dyDescent="0.15">
      <c r="A13" s="43"/>
      <c r="B13" s="71" t="s">
        <v>73</v>
      </c>
      <c r="C13" s="72"/>
      <c r="D13" s="9"/>
      <c r="E13" s="9"/>
      <c r="F13" s="19"/>
      <c r="G13" s="45"/>
      <c r="H13" s="17">
        <v>8</v>
      </c>
      <c r="I13" s="20" t="s">
        <v>97</v>
      </c>
      <c r="J13" s="20" t="s">
        <v>98</v>
      </c>
      <c r="K13" s="20">
        <v>64</v>
      </c>
      <c r="L13" s="37"/>
      <c r="M13" s="37" t="s">
        <v>22</v>
      </c>
      <c r="N13" s="7">
        <f>E11</f>
        <v>0</v>
      </c>
      <c r="O13" s="38">
        <v>990</v>
      </c>
      <c r="P13" s="5">
        <f t="shared" si="0"/>
        <v>990</v>
      </c>
      <c r="Q13" s="5">
        <f t="shared" si="1"/>
        <v>63360</v>
      </c>
      <c r="T13" s="21"/>
    </row>
    <row r="14" spans="1:20" ht="16.5" customHeight="1" x14ac:dyDescent="0.15">
      <c r="A14" s="41" t="s">
        <v>24</v>
      </c>
      <c r="B14" s="73" t="s">
        <v>77</v>
      </c>
      <c r="C14" s="73"/>
      <c r="D14" s="9"/>
      <c r="E14" s="9"/>
      <c r="F14" s="19"/>
      <c r="G14" s="45"/>
      <c r="H14" s="17">
        <v>9</v>
      </c>
      <c r="I14" s="20" t="s">
        <v>99</v>
      </c>
      <c r="J14" s="20" t="s">
        <v>100</v>
      </c>
      <c r="K14" s="20">
        <v>58</v>
      </c>
      <c r="L14" s="37"/>
      <c r="M14" s="37" t="s">
        <v>22</v>
      </c>
      <c r="N14" s="7">
        <f>E11</f>
        <v>0</v>
      </c>
      <c r="O14" s="38">
        <v>1180</v>
      </c>
      <c r="P14" s="5">
        <f t="shared" si="0"/>
        <v>1180</v>
      </c>
      <c r="Q14" s="5">
        <f t="shared" si="1"/>
        <v>68440</v>
      </c>
      <c r="T14" s="21"/>
    </row>
    <row r="15" spans="1:20" ht="16.5" customHeight="1" x14ac:dyDescent="0.15">
      <c r="A15" s="42"/>
      <c r="B15" s="73" t="s">
        <v>78</v>
      </c>
      <c r="C15" s="73"/>
      <c r="D15" s="9"/>
      <c r="E15" s="9"/>
      <c r="F15" s="19"/>
      <c r="G15" s="45"/>
      <c r="H15" s="17">
        <v>10</v>
      </c>
      <c r="I15" s="20" t="s">
        <v>101</v>
      </c>
      <c r="J15" s="20" t="s">
        <v>102</v>
      </c>
      <c r="K15" s="20">
        <v>36</v>
      </c>
      <c r="L15" s="37"/>
      <c r="M15" s="37" t="s">
        <v>22</v>
      </c>
      <c r="N15" s="7">
        <f>E11</f>
        <v>0</v>
      </c>
      <c r="O15" s="38">
        <v>1500</v>
      </c>
      <c r="P15" s="5">
        <f t="shared" si="0"/>
        <v>1500</v>
      </c>
      <c r="Q15" s="5">
        <f t="shared" si="1"/>
        <v>54000</v>
      </c>
      <c r="T15" s="21"/>
    </row>
    <row r="16" spans="1:20" ht="16.5" customHeight="1" x14ac:dyDescent="0.15">
      <c r="A16" s="42"/>
      <c r="B16" s="74" t="s">
        <v>79</v>
      </c>
      <c r="C16" s="74"/>
      <c r="D16" s="9"/>
      <c r="E16" s="9"/>
      <c r="F16" s="19"/>
      <c r="G16" s="45"/>
      <c r="H16" s="17">
        <v>11</v>
      </c>
      <c r="I16" s="20" t="s">
        <v>103</v>
      </c>
      <c r="J16" s="20" t="s">
        <v>104</v>
      </c>
      <c r="K16" s="20">
        <v>36</v>
      </c>
      <c r="L16" s="37"/>
      <c r="M16" s="37" t="s">
        <v>22</v>
      </c>
      <c r="N16" s="7">
        <f>E11</f>
        <v>0</v>
      </c>
      <c r="O16" s="38">
        <v>5330</v>
      </c>
      <c r="P16" s="5">
        <f t="shared" si="0"/>
        <v>5330</v>
      </c>
      <c r="Q16" s="5">
        <f t="shared" si="1"/>
        <v>191880</v>
      </c>
      <c r="T16" s="21"/>
    </row>
    <row r="17" spans="1:20" ht="16.5" customHeight="1" x14ac:dyDescent="0.15">
      <c r="A17" s="42"/>
      <c r="B17" s="74" t="s">
        <v>80</v>
      </c>
      <c r="C17" s="74"/>
      <c r="D17" s="9"/>
      <c r="E17" s="9"/>
      <c r="F17" s="19"/>
      <c r="G17" s="45"/>
      <c r="H17" s="17">
        <v>12</v>
      </c>
      <c r="I17" s="20" t="s">
        <v>103</v>
      </c>
      <c r="J17" s="20" t="s">
        <v>105</v>
      </c>
      <c r="K17" s="20">
        <v>36</v>
      </c>
      <c r="L17" s="37"/>
      <c r="M17" s="37" t="s">
        <v>22</v>
      </c>
      <c r="N17" s="7">
        <f>E11</f>
        <v>0</v>
      </c>
      <c r="O17" s="38">
        <v>3800</v>
      </c>
      <c r="P17" s="5">
        <f t="shared" si="0"/>
        <v>3800</v>
      </c>
      <c r="Q17" s="5">
        <f t="shared" si="1"/>
        <v>136800</v>
      </c>
      <c r="T17" s="21"/>
    </row>
    <row r="18" spans="1:20" ht="16.5" customHeight="1" x14ac:dyDescent="0.15">
      <c r="A18" s="42"/>
      <c r="B18" s="74" t="s">
        <v>81</v>
      </c>
      <c r="C18" s="74"/>
      <c r="D18" s="9"/>
      <c r="E18" s="9"/>
      <c r="F18" s="19"/>
      <c r="G18" s="45"/>
      <c r="H18" s="17">
        <v>13</v>
      </c>
      <c r="I18" s="20" t="s">
        <v>101</v>
      </c>
      <c r="J18" s="20" t="s">
        <v>102</v>
      </c>
      <c r="K18" s="20">
        <v>36</v>
      </c>
      <c r="L18" s="37"/>
      <c r="M18" s="37" t="s">
        <v>22</v>
      </c>
      <c r="N18" s="7">
        <f>E11</f>
        <v>0</v>
      </c>
      <c r="O18" s="38">
        <v>1500</v>
      </c>
      <c r="P18" s="5">
        <f t="shared" si="0"/>
        <v>1500</v>
      </c>
      <c r="Q18" s="5">
        <f t="shared" si="1"/>
        <v>54000</v>
      </c>
      <c r="T18" s="21"/>
    </row>
    <row r="19" spans="1:20" ht="16.5" customHeight="1" x14ac:dyDescent="0.15">
      <c r="A19" s="42"/>
      <c r="B19" s="79" t="s">
        <v>82</v>
      </c>
      <c r="C19" s="80"/>
      <c r="D19" s="9"/>
      <c r="E19" s="9"/>
      <c r="G19" s="45"/>
      <c r="H19" s="17">
        <v>14</v>
      </c>
      <c r="I19" s="20" t="s">
        <v>106</v>
      </c>
      <c r="J19" s="20" t="s">
        <v>107</v>
      </c>
      <c r="K19" s="20">
        <v>33</v>
      </c>
      <c r="L19" s="37" t="s">
        <v>153</v>
      </c>
      <c r="M19" s="37"/>
      <c r="N19" s="7">
        <f>D11</f>
        <v>0</v>
      </c>
      <c r="O19" s="38">
        <v>2700</v>
      </c>
      <c r="P19" s="5">
        <f t="shared" si="0"/>
        <v>2700</v>
      </c>
      <c r="Q19" s="5">
        <f t="shared" si="1"/>
        <v>89100</v>
      </c>
      <c r="T19" s="21"/>
    </row>
    <row r="20" spans="1:20" ht="16.5" customHeight="1" x14ac:dyDescent="0.15">
      <c r="A20" s="42"/>
      <c r="B20" s="73" t="s">
        <v>83</v>
      </c>
      <c r="C20" s="73"/>
      <c r="D20" s="9"/>
      <c r="E20" s="9"/>
      <c r="G20" s="45"/>
      <c r="H20" s="17">
        <v>15</v>
      </c>
      <c r="I20" s="20" t="s">
        <v>108</v>
      </c>
      <c r="J20" s="20" t="s">
        <v>109</v>
      </c>
      <c r="K20" s="20">
        <v>30</v>
      </c>
      <c r="L20" s="37"/>
      <c r="M20" s="37" t="s">
        <v>22</v>
      </c>
      <c r="N20" s="7">
        <f>E11</f>
        <v>0</v>
      </c>
      <c r="O20" s="38">
        <v>910</v>
      </c>
      <c r="P20" s="5">
        <f t="shared" si="0"/>
        <v>910</v>
      </c>
      <c r="Q20" s="5">
        <f t="shared" si="1"/>
        <v>27300</v>
      </c>
      <c r="T20" s="21"/>
    </row>
    <row r="21" spans="1:20" ht="16.5" customHeight="1" x14ac:dyDescent="0.15">
      <c r="A21" s="43"/>
      <c r="B21" s="84" t="s">
        <v>84</v>
      </c>
      <c r="C21" s="84"/>
      <c r="D21" s="9"/>
      <c r="E21" s="9"/>
      <c r="G21" s="45"/>
      <c r="H21" s="17">
        <v>16</v>
      </c>
      <c r="I21" s="20" t="s">
        <v>110</v>
      </c>
      <c r="J21" s="20" t="s">
        <v>111</v>
      </c>
      <c r="K21" s="20">
        <v>28</v>
      </c>
      <c r="L21" s="37"/>
      <c r="M21" s="37" t="s">
        <v>22</v>
      </c>
      <c r="N21" s="7">
        <f>E11</f>
        <v>0</v>
      </c>
      <c r="O21" s="38">
        <v>1650</v>
      </c>
      <c r="P21" s="5">
        <f t="shared" si="0"/>
        <v>1650</v>
      </c>
      <c r="Q21" s="5">
        <f t="shared" si="1"/>
        <v>46200</v>
      </c>
      <c r="T21" s="21"/>
    </row>
    <row r="22" spans="1:20" ht="16.5" customHeight="1" x14ac:dyDescent="0.15">
      <c r="G22" s="45"/>
      <c r="H22" s="17">
        <v>17</v>
      </c>
      <c r="I22" s="20" t="s">
        <v>110</v>
      </c>
      <c r="J22" s="20" t="s">
        <v>112</v>
      </c>
      <c r="K22" s="20">
        <v>28</v>
      </c>
      <c r="L22" s="37"/>
      <c r="M22" s="37" t="s">
        <v>22</v>
      </c>
      <c r="N22" s="7">
        <f>E11</f>
        <v>0</v>
      </c>
      <c r="O22" s="38">
        <v>1547</v>
      </c>
      <c r="P22" s="5">
        <f t="shared" si="0"/>
        <v>1547</v>
      </c>
      <c r="Q22" s="5">
        <f t="shared" si="1"/>
        <v>43316</v>
      </c>
      <c r="T22" s="21"/>
    </row>
    <row r="23" spans="1:20" ht="16.5" customHeight="1" x14ac:dyDescent="0.15">
      <c r="G23" s="45"/>
      <c r="H23" s="17">
        <v>18</v>
      </c>
      <c r="I23" s="20" t="s">
        <v>113</v>
      </c>
      <c r="J23" s="20" t="s">
        <v>114</v>
      </c>
      <c r="K23" s="20">
        <v>28</v>
      </c>
      <c r="L23" s="37"/>
      <c r="M23" s="37" t="s">
        <v>46</v>
      </c>
      <c r="N23" s="7">
        <f>E8</f>
        <v>0</v>
      </c>
      <c r="O23" s="38">
        <v>11122</v>
      </c>
      <c r="P23" s="5">
        <f t="shared" si="0"/>
        <v>11122</v>
      </c>
      <c r="Q23" s="5">
        <f t="shared" si="1"/>
        <v>311416</v>
      </c>
      <c r="T23" s="21"/>
    </row>
    <row r="24" spans="1:20" ht="16.5" customHeight="1" x14ac:dyDescent="0.15">
      <c r="G24" s="45"/>
      <c r="H24" s="17">
        <v>19</v>
      </c>
      <c r="I24" s="20" t="s">
        <v>115</v>
      </c>
      <c r="J24" s="20" t="s">
        <v>61</v>
      </c>
      <c r="K24" s="20">
        <v>26</v>
      </c>
      <c r="L24" s="37" t="s">
        <v>62</v>
      </c>
      <c r="M24" s="37"/>
      <c r="N24" s="7">
        <f>D6</f>
        <v>0</v>
      </c>
      <c r="O24" s="38">
        <v>14000</v>
      </c>
      <c r="P24" s="5">
        <f t="shared" si="0"/>
        <v>14000</v>
      </c>
      <c r="Q24" s="5">
        <f t="shared" si="1"/>
        <v>364000</v>
      </c>
      <c r="T24" s="21"/>
    </row>
    <row r="25" spans="1:20" ht="16.5" customHeight="1" x14ac:dyDescent="0.15">
      <c r="G25" s="45"/>
      <c r="H25" s="17">
        <v>20</v>
      </c>
      <c r="I25" s="20" t="s">
        <v>116</v>
      </c>
      <c r="J25" s="20" t="s">
        <v>117</v>
      </c>
      <c r="K25" s="20">
        <v>24</v>
      </c>
      <c r="L25" s="37"/>
      <c r="M25" s="37" t="s">
        <v>22</v>
      </c>
      <c r="N25" s="7">
        <f>E11</f>
        <v>0</v>
      </c>
      <c r="O25" s="38">
        <v>310</v>
      </c>
      <c r="P25" s="5">
        <f t="shared" si="0"/>
        <v>310</v>
      </c>
      <c r="Q25" s="5">
        <f t="shared" si="1"/>
        <v>7440</v>
      </c>
      <c r="T25" s="21"/>
    </row>
    <row r="26" spans="1:20" ht="16.5" customHeight="1" x14ac:dyDescent="0.15">
      <c r="G26" s="45"/>
      <c r="H26" s="17">
        <v>21</v>
      </c>
      <c r="I26" s="20" t="s">
        <v>118</v>
      </c>
      <c r="J26" s="20" t="s">
        <v>119</v>
      </c>
      <c r="K26" s="20">
        <v>24</v>
      </c>
      <c r="L26" s="37"/>
      <c r="M26" s="37" t="s">
        <v>22</v>
      </c>
      <c r="N26" s="7">
        <f>E11</f>
        <v>0</v>
      </c>
      <c r="O26" s="38">
        <v>2400</v>
      </c>
      <c r="P26" s="5">
        <f t="shared" si="0"/>
        <v>2400</v>
      </c>
      <c r="Q26" s="5">
        <f t="shared" si="1"/>
        <v>57600</v>
      </c>
      <c r="T26" s="21"/>
    </row>
    <row r="27" spans="1:20" ht="16.5" customHeight="1" x14ac:dyDescent="0.15">
      <c r="G27" s="45"/>
      <c r="H27" s="17">
        <v>22</v>
      </c>
      <c r="I27" s="20" t="s">
        <v>94</v>
      </c>
      <c r="J27" s="20" t="s">
        <v>120</v>
      </c>
      <c r="K27" s="20">
        <v>24</v>
      </c>
      <c r="L27" s="37"/>
      <c r="M27" s="37" t="s">
        <v>22</v>
      </c>
      <c r="N27" s="7">
        <f>E11</f>
        <v>0</v>
      </c>
      <c r="O27" s="38">
        <v>2580</v>
      </c>
      <c r="P27" s="5">
        <f t="shared" si="0"/>
        <v>2580</v>
      </c>
      <c r="Q27" s="5">
        <f t="shared" si="1"/>
        <v>61920</v>
      </c>
      <c r="T27" s="21"/>
    </row>
    <row r="28" spans="1:20" ht="16.5" customHeight="1" x14ac:dyDescent="0.15">
      <c r="G28" s="45"/>
      <c r="H28" s="17">
        <v>23</v>
      </c>
      <c r="I28" s="20" t="s">
        <v>121</v>
      </c>
      <c r="J28" s="20" t="s">
        <v>47</v>
      </c>
      <c r="K28" s="20">
        <v>24</v>
      </c>
      <c r="L28" s="37"/>
      <c r="M28" s="37" t="s">
        <v>22</v>
      </c>
      <c r="N28" s="7">
        <f>E11</f>
        <v>0</v>
      </c>
      <c r="O28" s="38">
        <v>5480</v>
      </c>
      <c r="P28" s="5">
        <f t="shared" si="0"/>
        <v>5480</v>
      </c>
      <c r="Q28" s="5">
        <f t="shared" si="1"/>
        <v>131520</v>
      </c>
      <c r="T28" s="21"/>
    </row>
    <row r="29" spans="1:20" ht="16.5" customHeight="1" x14ac:dyDescent="0.15">
      <c r="G29" s="45"/>
      <c r="H29" s="17">
        <v>24</v>
      </c>
      <c r="I29" s="20" t="s">
        <v>56</v>
      </c>
      <c r="J29" s="20" t="s">
        <v>58</v>
      </c>
      <c r="K29" s="20">
        <v>23</v>
      </c>
      <c r="L29" s="37"/>
      <c r="M29" s="37" t="s">
        <v>22</v>
      </c>
      <c r="N29" s="7">
        <f>E11</f>
        <v>0</v>
      </c>
      <c r="O29" s="38">
        <v>6100</v>
      </c>
      <c r="P29" s="5">
        <f t="shared" si="0"/>
        <v>6100</v>
      </c>
      <c r="Q29" s="5">
        <f t="shared" si="1"/>
        <v>140300</v>
      </c>
      <c r="T29" s="21"/>
    </row>
    <row r="30" spans="1:20" ht="16.5" customHeight="1" x14ac:dyDescent="0.15">
      <c r="G30" s="45"/>
      <c r="H30" s="17">
        <v>25</v>
      </c>
      <c r="I30" s="20" t="s">
        <v>122</v>
      </c>
      <c r="J30" s="20" t="s">
        <v>123</v>
      </c>
      <c r="K30" s="20">
        <v>22</v>
      </c>
      <c r="L30" s="37"/>
      <c r="M30" s="37" t="s">
        <v>22</v>
      </c>
      <c r="N30" s="7">
        <f>E11</f>
        <v>0</v>
      </c>
      <c r="O30" s="38">
        <v>2400</v>
      </c>
      <c r="P30" s="5">
        <f t="shared" si="0"/>
        <v>2400</v>
      </c>
      <c r="Q30" s="5">
        <f t="shared" si="1"/>
        <v>52800</v>
      </c>
      <c r="T30" s="21"/>
    </row>
    <row r="31" spans="1:20" ht="16.5" customHeight="1" x14ac:dyDescent="0.15">
      <c r="G31" s="45"/>
      <c r="H31" s="17">
        <v>26</v>
      </c>
      <c r="I31" s="20" t="s">
        <v>124</v>
      </c>
      <c r="J31" s="20" t="s">
        <v>125</v>
      </c>
      <c r="K31" s="20">
        <v>22</v>
      </c>
      <c r="L31" s="37"/>
      <c r="M31" s="37" t="s">
        <v>22</v>
      </c>
      <c r="N31" s="7">
        <f>E11</f>
        <v>0</v>
      </c>
      <c r="O31" s="38">
        <v>55600</v>
      </c>
      <c r="P31" s="5">
        <f t="shared" si="0"/>
        <v>55600</v>
      </c>
      <c r="Q31" s="5">
        <f t="shared" si="1"/>
        <v>1223200</v>
      </c>
      <c r="T31" s="21"/>
    </row>
    <row r="32" spans="1:20" ht="16.5" customHeight="1" x14ac:dyDescent="0.15">
      <c r="G32" s="45"/>
      <c r="H32" s="17">
        <v>27</v>
      </c>
      <c r="I32" s="20" t="s">
        <v>56</v>
      </c>
      <c r="J32" s="20" t="s">
        <v>57</v>
      </c>
      <c r="K32" s="20">
        <v>21</v>
      </c>
      <c r="L32" s="37"/>
      <c r="M32" s="37" t="s">
        <v>22</v>
      </c>
      <c r="N32" s="7">
        <f>E11</f>
        <v>0</v>
      </c>
      <c r="O32" s="38">
        <v>6100</v>
      </c>
      <c r="P32" s="5">
        <f t="shared" si="0"/>
        <v>6100</v>
      </c>
      <c r="Q32" s="5">
        <f t="shared" si="1"/>
        <v>128100</v>
      </c>
      <c r="T32" s="21"/>
    </row>
    <row r="33" spans="7:20" ht="16.5" customHeight="1" x14ac:dyDescent="0.15">
      <c r="G33" s="45"/>
      <c r="H33" s="17">
        <v>28</v>
      </c>
      <c r="I33" s="20" t="s">
        <v>126</v>
      </c>
      <c r="J33" s="20" t="s">
        <v>127</v>
      </c>
      <c r="K33" s="20">
        <v>20</v>
      </c>
      <c r="L33" s="37"/>
      <c r="M33" s="37" t="s">
        <v>22</v>
      </c>
      <c r="N33" s="7">
        <f>E11</f>
        <v>0</v>
      </c>
      <c r="O33" s="38">
        <v>1750</v>
      </c>
      <c r="P33" s="5">
        <f t="shared" si="0"/>
        <v>1750</v>
      </c>
      <c r="Q33" s="5">
        <f t="shared" si="1"/>
        <v>35000</v>
      </c>
      <c r="T33" s="21"/>
    </row>
    <row r="34" spans="7:20" ht="16.5" customHeight="1" x14ac:dyDescent="0.15">
      <c r="G34" s="45"/>
      <c r="H34" s="17">
        <v>29</v>
      </c>
      <c r="I34" s="20" t="s">
        <v>128</v>
      </c>
      <c r="J34" s="20" t="s">
        <v>129</v>
      </c>
      <c r="K34" s="20">
        <v>20</v>
      </c>
      <c r="L34" s="37"/>
      <c r="M34" s="37" t="s">
        <v>22</v>
      </c>
      <c r="N34" s="7">
        <f>E11</f>
        <v>0</v>
      </c>
      <c r="O34" s="38">
        <v>2020</v>
      </c>
      <c r="P34" s="5">
        <f t="shared" si="0"/>
        <v>2020</v>
      </c>
      <c r="Q34" s="5">
        <f t="shared" si="1"/>
        <v>40400</v>
      </c>
      <c r="T34" s="21"/>
    </row>
    <row r="35" spans="7:20" ht="16.5" customHeight="1" x14ac:dyDescent="0.15">
      <c r="G35" s="45"/>
      <c r="H35" s="17">
        <v>30</v>
      </c>
      <c r="I35" s="20" t="s">
        <v>126</v>
      </c>
      <c r="J35" s="20" t="s">
        <v>127</v>
      </c>
      <c r="K35" s="20">
        <v>20</v>
      </c>
      <c r="L35" s="37"/>
      <c r="M35" s="37" t="s">
        <v>22</v>
      </c>
      <c r="N35" s="7">
        <f>E11</f>
        <v>0</v>
      </c>
      <c r="O35" s="38">
        <v>1750</v>
      </c>
      <c r="P35" s="5">
        <f t="shared" si="0"/>
        <v>1750</v>
      </c>
      <c r="Q35" s="5">
        <f t="shared" si="1"/>
        <v>35000</v>
      </c>
      <c r="T35" s="21"/>
    </row>
    <row r="36" spans="7:20" ht="16.5" customHeight="1" x14ac:dyDescent="0.15">
      <c r="G36" s="45"/>
      <c r="H36" s="17">
        <v>31</v>
      </c>
      <c r="I36" s="20" t="s">
        <v>130</v>
      </c>
      <c r="J36" s="20" t="s">
        <v>131</v>
      </c>
      <c r="K36" s="20">
        <v>19</v>
      </c>
      <c r="L36" s="37"/>
      <c r="M36" s="37" t="s">
        <v>22</v>
      </c>
      <c r="N36" s="7">
        <f>E11</f>
        <v>0</v>
      </c>
      <c r="O36" s="38">
        <v>2020</v>
      </c>
      <c r="P36" s="5">
        <f t="shared" si="0"/>
        <v>2020</v>
      </c>
      <c r="Q36" s="5">
        <f t="shared" si="1"/>
        <v>38380</v>
      </c>
      <c r="T36" s="21"/>
    </row>
    <row r="37" spans="7:20" ht="16.5" customHeight="1" x14ac:dyDescent="0.15">
      <c r="G37" s="45"/>
      <c r="H37" s="17">
        <v>32</v>
      </c>
      <c r="I37" s="20" t="s">
        <v>132</v>
      </c>
      <c r="J37" s="20" t="s">
        <v>53</v>
      </c>
      <c r="K37" s="20">
        <v>19</v>
      </c>
      <c r="L37" s="37"/>
      <c r="M37" s="37" t="s">
        <v>22</v>
      </c>
      <c r="N37" s="7">
        <f>E11</f>
        <v>0</v>
      </c>
      <c r="O37" s="38">
        <v>8110</v>
      </c>
      <c r="P37" s="5">
        <f t="shared" si="0"/>
        <v>8110</v>
      </c>
      <c r="Q37" s="5">
        <f t="shared" si="1"/>
        <v>154090</v>
      </c>
      <c r="T37" s="21"/>
    </row>
    <row r="38" spans="7:20" ht="16.5" customHeight="1" x14ac:dyDescent="0.15">
      <c r="G38" s="45"/>
      <c r="H38" s="17">
        <v>33</v>
      </c>
      <c r="I38" s="20" t="s">
        <v>133</v>
      </c>
      <c r="J38" s="20" t="s">
        <v>134</v>
      </c>
      <c r="K38" s="20">
        <v>18</v>
      </c>
      <c r="L38" s="37" t="s">
        <v>73</v>
      </c>
      <c r="M38" s="37"/>
      <c r="N38" s="7">
        <f>D13</f>
        <v>0</v>
      </c>
      <c r="O38" s="38">
        <v>7130</v>
      </c>
      <c r="P38" s="5">
        <f t="shared" si="0"/>
        <v>7130</v>
      </c>
      <c r="Q38" s="5">
        <f t="shared" si="1"/>
        <v>128340</v>
      </c>
      <c r="T38" s="21"/>
    </row>
    <row r="39" spans="7:20" ht="16.5" customHeight="1" x14ac:dyDescent="0.15">
      <c r="G39" s="45"/>
      <c r="H39" s="17">
        <v>34</v>
      </c>
      <c r="I39" s="20" t="s">
        <v>135</v>
      </c>
      <c r="J39" s="20" t="s">
        <v>136</v>
      </c>
      <c r="K39" s="20">
        <v>18</v>
      </c>
      <c r="L39" s="37"/>
      <c r="M39" s="37" t="s">
        <v>22</v>
      </c>
      <c r="N39" s="7">
        <f>E11</f>
        <v>0</v>
      </c>
      <c r="O39" s="38">
        <v>9900</v>
      </c>
      <c r="P39" s="5">
        <f t="shared" si="0"/>
        <v>9900</v>
      </c>
      <c r="Q39" s="5">
        <f t="shared" si="1"/>
        <v>178200</v>
      </c>
      <c r="T39" s="21"/>
    </row>
    <row r="40" spans="7:20" ht="16.5" customHeight="1" x14ac:dyDescent="0.15">
      <c r="G40" s="45"/>
      <c r="H40" s="17">
        <v>35</v>
      </c>
      <c r="I40" s="20" t="s">
        <v>133</v>
      </c>
      <c r="J40" s="20" t="s">
        <v>134</v>
      </c>
      <c r="K40" s="20">
        <v>18</v>
      </c>
      <c r="L40" s="37" t="s">
        <v>73</v>
      </c>
      <c r="M40" s="37"/>
      <c r="N40" s="7">
        <f>D13</f>
        <v>0</v>
      </c>
      <c r="O40" s="38">
        <v>7130</v>
      </c>
      <c r="P40" s="5">
        <f t="shared" si="0"/>
        <v>7130</v>
      </c>
      <c r="Q40" s="5">
        <f t="shared" si="1"/>
        <v>128340</v>
      </c>
      <c r="T40" s="21"/>
    </row>
    <row r="41" spans="7:20" ht="16.5" customHeight="1" x14ac:dyDescent="0.15">
      <c r="G41" s="45"/>
      <c r="H41" s="17">
        <v>36</v>
      </c>
      <c r="I41" s="20" t="s">
        <v>54</v>
      </c>
      <c r="J41" s="20" t="s">
        <v>55</v>
      </c>
      <c r="K41" s="20">
        <v>16</v>
      </c>
      <c r="L41" s="37"/>
      <c r="M41" s="37" t="s">
        <v>22</v>
      </c>
      <c r="N41" s="7">
        <f>E11</f>
        <v>0</v>
      </c>
      <c r="O41" s="38">
        <v>5720</v>
      </c>
      <c r="P41" s="5">
        <f t="shared" si="0"/>
        <v>5720</v>
      </c>
      <c r="Q41" s="5">
        <f t="shared" si="1"/>
        <v>91520</v>
      </c>
      <c r="T41" s="21"/>
    </row>
    <row r="42" spans="7:20" ht="16.5" customHeight="1" x14ac:dyDescent="0.15">
      <c r="G42" s="45"/>
      <c r="H42" s="17">
        <v>37</v>
      </c>
      <c r="I42" s="20" t="s">
        <v>48</v>
      </c>
      <c r="J42" s="20" t="s">
        <v>49</v>
      </c>
      <c r="K42" s="20">
        <v>16</v>
      </c>
      <c r="L42" s="37"/>
      <c r="M42" s="37" t="s">
        <v>22</v>
      </c>
      <c r="N42" s="7">
        <f>E11</f>
        <v>0</v>
      </c>
      <c r="O42" s="38">
        <v>4390</v>
      </c>
      <c r="P42" s="5">
        <f t="shared" si="0"/>
        <v>4390</v>
      </c>
      <c r="Q42" s="5">
        <f t="shared" si="1"/>
        <v>70240</v>
      </c>
      <c r="T42" s="21"/>
    </row>
    <row r="43" spans="7:20" ht="16.5" customHeight="1" x14ac:dyDescent="0.15">
      <c r="G43" s="45"/>
      <c r="H43" s="17">
        <v>38</v>
      </c>
      <c r="I43" s="20" t="s">
        <v>137</v>
      </c>
      <c r="J43" s="20" t="s">
        <v>138</v>
      </c>
      <c r="K43" s="20">
        <v>16</v>
      </c>
      <c r="L43" s="37"/>
      <c r="M43" s="37" t="s">
        <v>22</v>
      </c>
      <c r="N43" s="7">
        <f>E11</f>
        <v>0</v>
      </c>
      <c r="O43" s="38">
        <v>3150</v>
      </c>
      <c r="P43" s="5">
        <f t="shared" si="0"/>
        <v>3150</v>
      </c>
      <c r="Q43" s="5">
        <f t="shared" si="1"/>
        <v>50400</v>
      </c>
      <c r="T43" s="21"/>
    </row>
    <row r="44" spans="7:20" ht="16.5" customHeight="1" x14ac:dyDescent="0.15">
      <c r="G44" s="45"/>
      <c r="H44" s="17">
        <v>39</v>
      </c>
      <c r="I44" s="20" t="s">
        <v>51</v>
      </c>
      <c r="J44" s="20" t="s">
        <v>52</v>
      </c>
      <c r="K44" s="20">
        <v>16</v>
      </c>
      <c r="L44" s="37"/>
      <c r="M44" s="37" t="s">
        <v>22</v>
      </c>
      <c r="N44" s="7">
        <f>E11</f>
        <v>0</v>
      </c>
      <c r="O44" s="38">
        <v>12830</v>
      </c>
      <c r="P44" s="5">
        <f t="shared" si="0"/>
        <v>12830</v>
      </c>
      <c r="Q44" s="5">
        <f t="shared" si="1"/>
        <v>205280</v>
      </c>
      <c r="T44" s="21"/>
    </row>
    <row r="45" spans="7:20" ht="16.5" customHeight="1" x14ac:dyDescent="0.15">
      <c r="G45" s="45"/>
      <c r="H45" s="17">
        <v>40</v>
      </c>
      <c r="I45" s="20" t="s">
        <v>63</v>
      </c>
      <c r="J45" s="20" t="s">
        <v>64</v>
      </c>
      <c r="K45" s="20">
        <v>15</v>
      </c>
      <c r="L45" s="37"/>
      <c r="M45" s="37" t="s">
        <v>22</v>
      </c>
      <c r="N45" s="7">
        <f>E11</f>
        <v>0</v>
      </c>
      <c r="O45" s="38">
        <v>19940</v>
      </c>
      <c r="P45" s="5">
        <f t="shared" si="0"/>
        <v>19940</v>
      </c>
      <c r="Q45" s="5">
        <f t="shared" si="1"/>
        <v>299100</v>
      </c>
      <c r="T45" s="21"/>
    </row>
    <row r="46" spans="7:20" ht="16.5" customHeight="1" x14ac:dyDescent="0.15">
      <c r="G46" s="45"/>
      <c r="H46" s="17">
        <v>41</v>
      </c>
      <c r="I46" s="20" t="s">
        <v>59</v>
      </c>
      <c r="J46" s="20" t="s">
        <v>60</v>
      </c>
      <c r="K46" s="20">
        <v>6</v>
      </c>
      <c r="L46" s="37"/>
      <c r="M46" s="37" t="s">
        <v>22</v>
      </c>
      <c r="N46" s="7">
        <f>E11</f>
        <v>0</v>
      </c>
      <c r="O46" s="38">
        <v>186000</v>
      </c>
      <c r="P46" s="5">
        <f t="shared" si="0"/>
        <v>186000</v>
      </c>
      <c r="Q46" s="5">
        <f t="shared" si="1"/>
        <v>1116000</v>
      </c>
      <c r="T46" s="21"/>
    </row>
    <row r="47" spans="7:20" ht="16.5" customHeight="1" x14ac:dyDescent="0.15">
      <c r="G47" s="45"/>
      <c r="H47" s="17">
        <v>42</v>
      </c>
      <c r="I47" s="20" t="s">
        <v>139</v>
      </c>
      <c r="J47" s="20" t="s">
        <v>140</v>
      </c>
      <c r="K47" s="20">
        <v>6</v>
      </c>
      <c r="L47" s="37"/>
      <c r="M47" s="37" t="s">
        <v>22</v>
      </c>
      <c r="N47" s="7">
        <f>E11</f>
        <v>0</v>
      </c>
      <c r="O47" s="38">
        <v>75400</v>
      </c>
      <c r="P47" s="5">
        <f t="shared" si="0"/>
        <v>75400</v>
      </c>
      <c r="Q47" s="5">
        <f t="shared" si="1"/>
        <v>452400</v>
      </c>
      <c r="T47" s="21"/>
    </row>
    <row r="48" spans="7:20" ht="16.5" customHeight="1" x14ac:dyDescent="0.15">
      <c r="G48" s="45"/>
      <c r="H48" s="17">
        <v>43</v>
      </c>
      <c r="I48" s="20" t="s">
        <v>141</v>
      </c>
      <c r="J48" s="20" t="s">
        <v>42</v>
      </c>
      <c r="K48" s="20">
        <v>3</v>
      </c>
      <c r="L48" s="37"/>
      <c r="M48" s="37" t="s">
        <v>22</v>
      </c>
      <c r="N48" s="7">
        <f>E11</f>
        <v>0</v>
      </c>
      <c r="O48" s="38">
        <v>307000</v>
      </c>
      <c r="P48" s="5">
        <f t="shared" si="0"/>
        <v>307000</v>
      </c>
      <c r="Q48" s="5">
        <f t="shared" si="1"/>
        <v>921000</v>
      </c>
      <c r="T48" s="21"/>
    </row>
    <row r="49" spans="4:20" ht="16.5" customHeight="1" x14ac:dyDescent="0.15">
      <c r="G49" s="45"/>
      <c r="H49" s="17">
        <v>44</v>
      </c>
      <c r="I49" s="20" t="s">
        <v>142</v>
      </c>
      <c r="J49" s="20" t="s">
        <v>143</v>
      </c>
      <c r="K49" s="20">
        <v>2</v>
      </c>
      <c r="L49" s="37"/>
      <c r="M49" s="37" t="s">
        <v>22</v>
      </c>
      <c r="N49" s="7">
        <f>E11</f>
        <v>0</v>
      </c>
      <c r="O49" s="38">
        <v>521000</v>
      </c>
      <c r="P49" s="5">
        <f t="shared" si="0"/>
        <v>521000</v>
      </c>
      <c r="Q49" s="5">
        <f t="shared" si="1"/>
        <v>1042000</v>
      </c>
      <c r="T49" s="21"/>
    </row>
    <row r="50" spans="4:20" ht="16.5" customHeight="1" x14ac:dyDescent="0.15">
      <c r="G50" s="45"/>
      <c r="H50" s="17">
        <v>45</v>
      </c>
      <c r="I50" s="20" t="s">
        <v>144</v>
      </c>
      <c r="J50" s="20" t="s">
        <v>145</v>
      </c>
      <c r="K50" s="20">
        <v>2</v>
      </c>
      <c r="L50" s="37"/>
      <c r="M50" s="37" t="s">
        <v>22</v>
      </c>
      <c r="N50" s="7">
        <f>E11</f>
        <v>0</v>
      </c>
      <c r="O50" s="38">
        <v>185000</v>
      </c>
      <c r="P50" s="5">
        <f t="shared" si="0"/>
        <v>185000</v>
      </c>
      <c r="Q50" s="5">
        <f t="shared" si="1"/>
        <v>370000</v>
      </c>
      <c r="T50" s="21"/>
    </row>
    <row r="51" spans="4:20" ht="16.5" customHeight="1" x14ac:dyDescent="0.15">
      <c r="G51" s="45"/>
      <c r="H51" s="17">
        <v>46</v>
      </c>
      <c r="I51" s="20" t="s">
        <v>66</v>
      </c>
      <c r="J51" s="20" t="s">
        <v>146</v>
      </c>
      <c r="K51" s="20">
        <v>1</v>
      </c>
      <c r="L51" s="37"/>
      <c r="M51" s="37" t="s">
        <v>22</v>
      </c>
      <c r="N51" s="7">
        <f>E11</f>
        <v>0</v>
      </c>
      <c r="O51" s="38">
        <v>240000</v>
      </c>
      <c r="P51" s="5">
        <f t="shared" si="0"/>
        <v>240000</v>
      </c>
      <c r="Q51" s="5">
        <f t="shared" si="1"/>
        <v>240000</v>
      </c>
      <c r="T51" s="21"/>
    </row>
    <row r="52" spans="4:20" ht="16.5" customHeight="1" x14ac:dyDescent="0.15">
      <c r="G52" s="23"/>
      <c r="H52" s="17">
        <v>47</v>
      </c>
      <c r="I52" s="20" t="s">
        <v>66</v>
      </c>
      <c r="J52" s="20" t="s">
        <v>147</v>
      </c>
      <c r="K52" s="20">
        <v>1</v>
      </c>
      <c r="L52" s="37"/>
      <c r="M52" s="37" t="s">
        <v>22</v>
      </c>
      <c r="N52" s="7">
        <f>E11</f>
        <v>0</v>
      </c>
      <c r="O52" s="38">
        <v>240000</v>
      </c>
      <c r="P52" s="5">
        <f t="shared" si="0"/>
        <v>240000</v>
      </c>
      <c r="Q52" s="5">
        <f t="shared" si="1"/>
        <v>240000</v>
      </c>
      <c r="T52" s="21"/>
    </row>
    <row r="53" spans="4:20" ht="16.5" customHeight="1" x14ac:dyDescent="0.15">
      <c r="G53" s="23"/>
      <c r="H53" s="17">
        <v>48</v>
      </c>
      <c r="I53" s="20" t="s">
        <v>148</v>
      </c>
      <c r="J53" s="20" t="s">
        <v>149</v>
      </c>
      <c r="K53" s="20">
        <v>1</v>
      </c>
      <c r="L53" s="37"/>
      <c r="M53" s="37" t="s">
        <v>22</v>
      </c>
      <c r="N53" s="7">
        <f>E11</f>
        <v>0</v>
      </c>
      <c r="O53" s="38">
        <v>227000</v>
      </c>
      <c r="P53" s="5">
        <f t="shared" si="0"/>
        <v>227000</v>
      </c>
      <c r="Q53" s="5">
        <f t="shared" si="1"/>
        <v>227000</v>
      </c>
      <c r="T53" s="21"/>
    </row>
    <row r="54" spans="4:20" ht="16.5" customHeight="1" x14ac:dyDescent="0.15">
      <c r="G54" s="44" t="s">
        <v>43</v>
      </c>
      <c r="H54" s="17">
        <v>49</v>
      </c>
      <c r="I54" s="24" t="s">
        <v>67</v>
      </c>
      <c r="J54" s="24" t="s">
        <v>68</v>
      </c>
      <c r="K54" s="24">
        <v>40</v>
      </c>
      <c r="L54" s="37"/>
      <c r="M54" s="37" t="s">
        <v>46</v>
      </c>
      <c r="N54" s="7">
        <f>E17</f>
        <v>0</v>
      </c>
      <c r="O54" s="38">
        <v>42800</v>
      </c>
      <c r="P54" s="5">
        <f t="shared" si="0"/>
        <v>42800</v>
      </c>
      <c r="Q54" s="5">
        <f t="shared" si="1"/>
        <v>1712000</v>
      </c>
      <c r="T54" s="21"/>
    </row>
    <row r="55" spans="4:20" ht="16.5" customHeight="1" x14ac:dyDescent="0.15">
      <c r="G55" s="45"/>
      <c r="H55" s="17">
        <v>50</v>
      </c>
      <c r="I55" s="24" t="s">
        <v>69</v>
      </c>
      <c r="J55" s="24" t="s">
        <v>50</v>
      </c>
      <c r="K55" s="24">
        <v>28</v>
      </c>
      <c r="L55" s="37"/>
      <c r="M55" s="37" t="s">
        <v>46</v>
      </c>
      <c r="N55" s="7">
        <f>E18</f>
        <v>0</v>
      </c>
      <c r="O55" s="38">
        <v>10600</v>
      </c>
      <c r="P55" s="5">
        <f t="shared" si="0"/>
        <v>10600</v>
      </c>
      <c r="Q55" s="5">
        <f t="shared" si="1"/>
        <v>296800</v>
      </c>
      <c r="T55" s="21"/>
    </row>
    <row r="56" spans="4:20" ht="16.5" customHeight="1" x14ac:dyDescent="0.15">
      <c r="G56" s="45"/>
      <c r="H56" s="17">
        <v>51</v>
      </c>
      <c r="I56" s="24" t="s">
        <v>70</v>
      </c>
      <c r="J56" s="24" t="s">
        <v>41</v>
      </c>
      <c r="K56" s="24">
        <v>16</v>
      </c>
      <c r="L56" s="37"/>
      <c r="M56" s="37" t="s">
        <v>46</v>
      </c>
      <c r="N56" s="7">
        <f>E15</f>
        <v>0</v>
      </c>
      <c r="O56" s="38">
        <v>8790</v>
      </c>
      <c r="P56" s="5">
        <f t="shared" si="0"/>
        <v>8790</v>
      </c>
      <c r="Q56" s="5">
        <f t="shared" si="1"/>
        <v>140640</v>
      </c>
      <c r="T56" s="21"/>
    </row>
    <row r="57" spans="4:20" ht="16.5" customHeight="1" x14ac:dyDescent="0.15">
      <c r="G57" s="45"/>
      <c r="H57" s="17">
        <v>52</v>
      </c>
      <c r="I57" s="24" t="s">
        <v>65</v>
      </c>
      <c r="J57" s="24" t="s">
        <v>150</v>
      </c>
      <c r="K57" s="24">
        <v>1</v>
      </c>
      <c r="L57" s="39" t="s">
        <v>74</v>
      </c>
      <c r="M57" s="39"/>
      <c r="N57" s="7">
        <f>D14</f>
        <v>0</v>
      </c>
      <c r="O57" s="38">
        <v>65000</v>
      </c>
      <c r="P57" s="5">
        <f t="shared" si="0"/>
        <v>65000</v>
      </c>
      <c r="Q57" s="5">
        <f t="shared" si="1"/>
        <v>65000</v>
      </c>
      <c r="T57" s="21"/>
    </row>
    <row r="58" spans="4:20" ht="16.5" customHeight="1" x14ac:dyDescent="0.15">
      <c r="G58" s="45"/>
      <c r="H58" s="17">
        <v>53</v>
      </c>
      <c r="I58" s="24" t="s">
        <v>71</v>
      </c>
      <c r="J58" s="24" t="s">
        <v>151</v>
      </c>
      <c r="K58" s="24">
        <v>111</v>
      </c>
      <c r="L58" s="39" t="s">
        <v>62</v>
      </c>
      <c r="M58" s="39"/>
      <c r="N58" s="7">
        <f>D16</f>
        <v>0</v>
      </c>
      <c r="O58" s="38">
        <v>5300</v>
      </c>
      <c r="P58" s="5">
        <f t="shared" si="0"/>
        <v>5300</v>
      </c>
      <c r="Q58" s="5">
        <f t="shared" si="1"/>
        <v>588300</v>
      </c>
      <c r="T58" s="21"/>
    </row>
    <row r="59" spans="4:20" ht="16.5" customHeight="1" x14ac:dyDescent="0.15">
      <c r="G59" s="46"/>
      <c r="H59" s="17">
        <v>54</v>
      </c>
      <c r="I59" s="24" t="s">
        <v>152</v>
      </c>
      <c r="J59" s="24" t="s">
        <v>72</v>
      </c>
      <c r="K59" s="24">
        <v>864</v>
      </c>
      <c r="L59" s="25"/>
      <c r="M59" s="25"/>
      <c r="N59" s="40">
        <f>E21</f>
        <v>0</v>
      </c>
      <c r="O59" s="6">
        <v>4840746</v>
      </c>
      <c r="P59" s="5">
        <f>IF(OR($O59="",$N59=""),"",ROUNDUP(($O59-$O59*$N59),0))</f>
        <v>4840746</v>
      </c>
      <c r="Q59" s="5">
        <f>IF(OR($O59="",$N59=""),"",$P59)</f>
        <v>4840746</v>
      </c>
    </row>
    <row r="60" spans="4:20" ht="16.5" customHeight="1" x14ac:dyDescent="0.15">
      <c r="G60" s="61" t="s">
        <v>30</v>
      </c>
      <c r="H60" s="77"/>
      <c r="I60" s="77"/>
      <c r="J60" s="77"/>
      <c r="K60" s="77"/>
      <c r="L60" s="77"/>
      <c r="M60" s="77"/>
      <c r="N60" s="77"/>
      <c r="O60" s="77"/>
      <c r="P60" s="62"/>
      <c r="Q60" s="4">
        <f>IF(Q59="","",SUM(Q6:Q59))</f>
        <v>18071168</v>
      </c>
    </row>
    <row r="61" spans="4:20" ht="16.5" customHeight="1" x14ac:dyDescent="0.15">
      <c r="G61" s="78" t="s">
        <v>31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4:20" ht="16.5" customHeight="1" x14ac:dyDescent="0.15">
      <c r="D62" s="26"/>
      <c r="E62" s="26"/>
      <c r="F62" s="26"/>
      <c r="G62" s="27" t="s">
        <v>32</v>
      </c>
      <c r="H62" s="63" t="s">
        <v>38</v>
      </c>
      <c r="I62" s="66"/>
      <c r="J62" s="22" t="s">
        <v>33</v>
      </c>
      <c r="K62" s="24">
        <v>10945</v>
      </c>
      <c r="L62" s="79" t="s">
        <v>34</v>
      </c>
      <c r="M62" s="80"/>
      <c r="N62" s="28" t="s">
        <v>35</v>
      </c>
      <c r="O62" s="2"/>
      <c r="P62" s="20"/>
      <c r="Q62" s="5">
        <v>51766950</v>
      </c>
      <c r="S62" s="21"/>
    </row>
    <row r="63" spans="4:20" ht="30" customHeight="1" thickBot="1" x14ac:dyDescent="0.2">
      <c r="D63" s="26"/>
      <c r="E63" s="26"/>
      <c r="F63" s="26"/>
      <c r="G63" s="29"/>
      <c r="H63" s="81"/>
      <c r="I63" s="82"/>
      <c r="J63" s="82"/>
      <c r="K63" s="82"/>
      <c r="L63" s="82"/>
      <c r="M63" s="82"/>
      <c r="N63" s="82"/>
      <c r="O63" s="82"/>
      <c r="P63" s="82"/>
    </row>
    <row r="64" spans="4:20" ht="16.5" customHeight="1" thickBot="1" x14ac:dyDescent="0.2">
      <c r="D64" s="26"/>
      <c r="E64" s="26"/>
      <c r="F64" s="26"/>
      <c r="G64" s="75" t="s">
        <v>36</v>
      </c>
      <c r="H64" s="76"/>
      <c r="I64" s="76"/>
      <c r="J64" s="76"/>
      <c r="K64" s="76"/>
      <c r="L64" s="76"/>
      <c r="M64" s="76"/>
      <c r="N64" s="85">
        <f>IF(Q60="","",SUM(Q60,Q62))</f>
        <v>69838118</v>
      </c>
      <c r="O64" s="86"/>
      <c r="P64" s="86"/>
      <c r="Q64" s="87"/>
    </row>
    <row r="65" spans="1:17" ht="24.75" customHeight="1" x14ac:dyDescent="0.15">
      <c r="D65" s="26"/>
      <c r="E65" s="26"/>
      <c r="F65" s="26"/>
      <c r="G65" s="14"/>
      <c r="H65" s="14"/>
      <c r="I65" s="14"/>
      <c r="J65" s="14"/>
      <c r="K65" s="14"/>
      <c r="L65" s="1"/>
      <c r="M65" s="1"/>
      <c r="N65" s="3"/>
      <c r="O65" s="3"/>
    </row>
    <row r="66" spans="1:17" x14ac:dyDescent="0.15">
      <c r="B66" s="30" t="s">
        <v>37</v>
      </c>
      <c r="C66" s="83" t="s">
        <v>154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</row>
    <row r="67" spans="1:17" x14ac:dyDescent="0.15">
      <c r="B67" s="30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</row>
    <row r="68" spans="1:17" x14ac:dyDescent="0.15">
      <c r="A68" s="32"/>
      <c r="B68" s="33" t="s">
        <v>25</v>
      </c>
      <c r="C68" s="34" t="s">
        <v>26</v>
      </c>
      <c r="F68" s="26"/>
      <c r="G68" s="26"/>
      <c r="H68" s="31"/>
      <c r="I68" s="31"/>
      <c r="J68" s="31"/>
      <c r="K68" s="31"/>
      <c r="L68" s="31"/>
      <c r="M68" s="31"/>
      <c r="N68" s="31"/>
      <c r="O68" s="31"/>
      <c r="P68" s="31"/>
    </row>
    <row r="69" spans="1:17" x14ac:dyDescent="0.15">
      <c r="A69" s="35"/>
      <c r="B69" s="33" t="s">
        <v>25</v>
      </c>
      <c r="C69" s="34" t="s">
        <v>27</v>
      </c>
      <c r="F69" s="26"/>
      <c r="G69" s="26"/>
      <c r="H69" s="31"/>
      <c r="I69" s="31"/>
      <c r="J69" s="31"/>
      <c r="K69" s="31"/>
      <c r="L69" s="31"/>
      <c r="M69" s="31"/>
      <c r="N69" s="31"/>
      <c r="O69" s="31"/>
      <c r="P69" s="31"/>
    </row>
    <row r="70" spans="1:17" x14ac:dyDescent="0.15">
      <c r="A70" s="35"/>
      <c r="B70" s="33" t="s">
        <v>25</v>
      </c>
      <c r="C70" s="34" t="s">
        <v>39</v>
      </c>
      <c r="F70" s="26"/>
      <c r="H70" s="26"/>
      <c r="J70" s="36"/>
      <c r="M70" s="26"/>
      <c r="N70" s="26"/>
    </row>
    <row r="71" spans="1:17" x14ac:dyDescent="0.15">
      <c r="A71" s="35"/>
      <c r="B71" s="33" t="s">
        <v>25</v>
      </c>
      <c r="C71" s="34" t="s">
        <v>28</v>
      </c>
      <c r="F71" s="26"/>
      <c r="J71" s="36"/>
      <c r="M71" s="26"/>
      <c r="N71" s="26"/>
    </row>
    <row r="72" spans="1:17" x14ac:dyDescent="0.15">
      <c r="A72" s="35"/>
      <c r="B72" s="33" t="s">
        <v>25</v>
      </c>
      <c r="C72" s="34" t="s">
        <v>29</v>
      </c>
      <c r="F72" s="26"/>
    </row>
    <row r="73" spans="1:17" x14ac:dyDescent="0.15">
      <c r="A73" s="35"/>
      <c r="B73" s="34"/>
      <c r="E73" s="26"/>
    </row>
    <row r="75" spans="1:17" x14ac:dyDescent="0.15">
      <c r="B75" s="34"/>
    </row>
    <row r="76" spans="1:17" x14ac:dyDescent="0.15">
      <c r="B76" s="34"/>
    </row>
    <row r="77" spans="1:17" x14ac:dyDescent="0.15">
      <c r="B77" s="34"/>
    </row>
    <row r="78" spans="1:17" x14ac:dyDescent="0.15">
      <c r="B78" s="34"/>
    </row>
  </sheetData>
  <sheetProtection algorithmName="SHA-512" hashValue="a6/yQD+hUkmm9yPvpnMnFZFQXfbkfKmMJtHwXvPSUge1Jba6MtSAMOTj6N7uEgQBCYYkCPfgYMmIAizM7kgDpQ==" saltValue="vBKFt8yyO6MlSxzke7k08w==" spinCount="100000" sheet="1" objects="1" scenarios="1"/>
  <mergeCells count="43">
    <mergeCell ref="C66:Q67"/>
    <mergeCell ref="B18:C18"/>
    <mergeCell ref="B19:C19"/>
    <mergeCell ref="B20:C20"/>
    <mergeCell ref="B21:C21"/>
    <mergeCell ref="N64:Q64"/>
    <mergeCell ref="B14:C14"/>
    <mergeCell ref="B15:C15"/>
    <mergeCell ref="B17:C17"/>
    <mergeCell ref="B16:C16"/>
    <mergeCell ref="G64:M64"/>
    <mergeCell ref="G60:P60"/>
    <mergeCell ref="G61:Q61"/>
    <mergeCell ref="H62:I62"/>
    <mergeCell ref="L62:M62"/>
    <mergeCell ref="H63:P63"/>
    <mergeCell ref="A6:A13"/>
    <mergeCell ref="B9:C9"/>
    <mergeCell ref="B10:C10"/>
    <mergeCell ref="B11:C11"/>
    <mergeCell ref="B12:C12"/>
    <mergeCell ref="B13:C13"/>
    <mergeCell ref="L4:M4"/>
    <mergeCell ref="N4:N5"/>
    <mergeCell ref="B6:C6"/>
    <mergeCell ref="B7:C7"/>
    <mergeCell ref="B8:C8"/>
    <mergeCell ref="A14:A21"/>
    <mergeCell ref="G54:G59"/>
    <mergeCell ref="G6:G51"/>
    <mergeCell ref="O1:Q1"/>
    <mergeCell ref="A2:E3"/>
    <mergeCell ref="H2:P3"/>
    <mergeCell ref="A4:A5"/>
    <mergeCell ref="B4:C5"/>
    <mergeCell ref="D4:E4"/>
    <mergeCell ref="G4:G5"/>
    <mergeCell ref="H4:H5"/>
    <mergeCell ref="I4:I5"/>
    <mergeCell ref="J4:J5"/>
    <mergeCell ref="O4:P4"/>
    <mergeCell ref="Q4:Q5"/>
    <mergeCell ref="K4:K5"/>
  </mergeCells>
  <phoneticPr fontId="3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kawasakishi</dc:creator>
  <cp:lastModifiedBy>白石明仁_82（交）自動車部運輸課</cp:lastModifiedBy>
  <cp:lastPrinted>2026-01-20T05:36:14Z</cp:lastPrinted>
  <dcterms:created xsi:type="dcterms:W3CDTF">2020-02-05T10:20:35Z</dcterms:created>
  <dcterms:modified xsi:type="dcterms:W3CDTF">2026-01-20T05:36:18Z</dcterms:modified>
</cp:coreProperties>
</file>