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88（教）生涯学習部地域教育推進課\40_学校施設有効活用\00_基本方針やシステム等導入\050_システム等導入\100_システム等導入・運用保守業務委託\20240307_契約準備伺い\"/>
    </mc:Choice>
  </mc:AlternateContent>
  <bookViews>
    <workbookView xWindow="0" yWindow="0" windowWidth="23040" windowHeight="9090"/>
  </bookViews>
  <sheets>
    <sheet name="調達仕様書確認項目" sheetId="2" r:id="rId1"/>
    <sheet name="機能要件" sheetId="1" r:id="rId2"/>
  </sheets>
  <definedNames>
    <definedName name="_xlnm.Print_Area" localSheetId="1">機能要件!$A$1:$F$112</definedName>
    <definedName name="_xlnm.Print_Area" localSheetId="0">調達仕様書確認項目!$A$1:$C$48</definedName>
    <definedName name="_xlnm.Print_Titles" localSheetId="1">機能要件!$1:$5</definedName>
    <definedName name="_xlnm.Print_Titles" localSheetId="0">調達仕様書確認項目!$1:$5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3" i="1" l="1"/>
  <c r="M83" i="1"/>
  <c r="L83" i="1"/>
  <c r="K83" i="1"/>
  <c r="J83" i="1"/>
  <c r="I83" i="1"/>
  <c r="H83" i="1"/>
  <c r="G83" i="1"/>
  <c r="N82" i="1"/>
  <c r="M82" i="1"/>
  <c r="L82" i="1"/>
  <c r="K82" i="1"/>
  <c r="J82" i="1"/>
  <c r="I82" i="1"/>
  <c r="H82" i="1"/>
  <c r="G82" i="1"/>
  <c r="N81" i="1"/>
  <c r="M81" i="1"/>
  <c r="L81" i="1"/>
  <c r="K81" i="1"/>
  <c r="J81" i="1"/>
  <c r="I81" i="1"/>
  <c r="H81" i="1"/>
  <c r="G81" i="1"/>
  <c r="N13" i="1"/>
  <c r="M13" i="1"/>
  <c r="L13" i="1"/>
  <c r="K13" i="1"/>
  <c r="J13" i="1"/>
  <c r="I13" i="1"/>
  <c r="H13" i="1"/>
  <c r="G13" i="1"/>
  <c r="N12" i="1"/>
  <c r="M12" i="1"/>
  <c r="L12" i="1"/>
  <c r="K12" i="1"/>
  <c r="J12" i="1"/>
  <c r="I12" i="1"/>
  <c r="H12" i="1"/>
  <c r="G12" i="1"/>
  <c r="N11" i="1"/>
  <c r="M11" i="1"/>
  <c r="L11" i="1"/>
  <c r="K11" i="1"/>
  <c r="J11" i="1"/>
  <c r="I11" i="1"/>
  <c r="H11" i="1"/>
  <c r="G11" i="1"/>
  <c r="N10" i="1"/>
  <c r="M10" i="1"/>
  <c r="L10" i="1"/>
  <c r="K10" i="1"/>
  <c r="J10" i="1"/>
  <c r="I10" i="1"/>
  <c r="H10" i="1"/>
  <c r="G10" i="1"/>
  <c r="N16" i="1" l="1"/>
  <c r="M16" i="1"/>
  <c r="L16" i="1"/>
  <c r="K16" i="1"/>
  <c r="J16" i="1"/>
  <c r="I16" i="1"/>
  <c r="H16" i="1"/>
  <c r="G16" i="1"/>
  <c r="N15" i="1"/>
  <c r="M15" i="1"/>
  <c r="L15" i="1"/>
  <c r="K15" i="1"/>
  <c r="J15" i="1"/>
  <c r="I15" i="1"/>
  <c r="H15" i="1"/>
  <c r="G15" i="1"/>
  <c r="N14" i="1"/>
  <c r="M14" i="1"/>
  <c r="L14" i="1"/>
  <c r="K14" i="1"/>
  <c r="J14" i="1"/>
  <c r="I14" i="1"/>
  <c r="H14" i="1"/>
  <c r="G14" i="1"/>
  <c r="N9" i="1"/>
  <c r="M9" i="1"/>
  <c r="L9" i="1"/>
  <c r="K9" i="1"/>
  <c r="J9" i="1"/>
  <c r="I9" i="1"/>
  <c r="H9" i="1"/>
  <c r="G9" i="1"/>
  <c r="N34" i="1"/>
  <c r="M34" i="1"/>
  <c r="L34" i="1"/>
  <c r="K34" i="1"/>
  <c r="J34" i="1"/>
  <c r="I34" i="1"/>
  <c r="H34" i="1"/>
  <c r="G34" i="1"/>
  <c r="N33" i="1"/>
  <c r="M33" i="1"/>
  <c r="L33" i="1"/>
  <c r="K33" i="1"/>
  <c r="J33" i="1"/>
  <c r="I33" i="1"/>
  <c r="H33" i="1"/>
  <c r="G33" i="1"/>
  <c r="N32" i="1"/>
  <c r="M32" i="1"/>
  <c r="L32" i="1"/>
  <c r="K32" i="1"/>
  <c r="J32" i="1"/>
  <c r="I32" i="1"/>
  <c r="H32" i="1"/>
  <c r="G32" i="1"/>
  <c r="N31" i="1"/>
  <c r="M31" i="1"/>
  <c r="L31" i="1"/>
  <c r="K31" i="1"/>
  <c r="J31" i="1"/>
  <c r="I31" i="1"/>
  <c r="H31" i="1"/>
  <c r="G31" i="1"/>
  <c r="N30" i="1"/>
  <c r="M30" i="1"/>
  <c r="L30" i="1"/>
  <c r="K30" i="1"/>
  <c r="J30" i="1"/>
  <c r="I30" i="1"/>
  <c r="H30" i="1"/>
  <c r="G30" i="1"/>
  <c r="N29" i="1"/>
  <c r="M29" i="1"/>
  <c r="L29" i="1"/>
  <c r="K29" i="1"/>
  <c r="J29" i="1"/>
  <c r="I29" i="1"/>
  <c r="H29" i="1"/>
  <c r="G29" i="1"/>
  <c r="N28" i="1"/>
  <c r="M28" i="1"/>
  <c r="L28" i="1"/>
  <c r="K28" i="1"/>
  <c r="J28" i="1"/>
  <c r="I28" i="1"/>
  <c r="H28" i="1"/>
  <c r="G28" i="1"/>
  <c r="N27" i="1"/>
  <c r="M27" i="1"/>
  <c r="L27" i="1"/>
  <c r="K27" i="1"/>
  <c r="J27" i="1"/>
  <c r="I27" i="1"/>
  <c r="H27" i="1"/>
  <c r="G27" i="1"/>
  <c r="N26" i="1"/>
  <c r="M26" i="1"/>
  <c r="L26" i="1"/>
  <c r="K26" i="1"/>
  <c r="J26" i="1"/>
  <c r="I26" i="1"/>
  <c r="H26" i="1"/>
  <c r="G26" i="1"/>
  <c r="N25" i="1"/>
  <c r="M25" i="1"/>
  <c r="L25" i="1"/>
  <c r="K25" i="1"/>
  <c r="J25" i="1"/>
  <c r="I25" i="1"/>
  <c r="H25" i="1"/>
  <c r="G25" i="1"/>
  <c r="N24" i="1"/>
  <c r="M24" i="1"/>
  <c r="L24" i="1"/>
  <c r="K24" i="1"/>
  <c r="J24" i="1"/>
  <c r="I24" i="1"/>
  <c r="H24" i="1"/>
  <c r="G24" i="1"/>
  <c r="N23" i="1"/>
  <c r="M23" i="1"/>
  <c r="L23" i="1"/>
  <c r="K23" i="1"/>
  <c r="J23" i="1"/>
  <c r="I23" i="1"/>
  <c r="H23" i="1"/>
  <c r="G23" i="1"/>
  <c r="N22" i="1"/>
  <c r="M22" i="1"/>
  <c r="L22" i="1"/>
  <c r="K22" i="1"/>
  <c r="J22" i="1"/>
  <c r="I22" i="1"/>
  <c r="H22" i="1"/>
  <c r="G22" i="1"/>
  <c r="N21" i="1"/>
  <c r="M21" i="1"/>
  <c r="L21" i="1"/>
  <c r="K21" i="1"/>
  <c r="J21" i="1"/>
  <c r="I21" i="1"/>
  <c r="H21" i="1"/>
  <c r="G21" i="1"/>
  <c r="N20" i="1"/>
  <c r="M20" i="1"/>
  <c r="L20" i="1"/>
  <c r="K20" i="1"/>
  <c r="J20" i="1"/>
  <c r="I20" i="1"/>
  <c r="H20" i="1"/>
  <c r="G20" i="1"/>
  <c r="N48" i="1"/>
  <c r="M48" i="1"/>
  <c r="L48" i="1"/>
  <c r="K48" i="1"/>
  <c r="J48" i="1"/>
  <c r="I48" i="1"/>
  <c r="H48" i="1"/>
  <c r="G48" i="1"/>
  <c r="N47" i="1"/>
  <c r="M47" i="1"/>
  <c r="L47" i="1"/>
  <c r="K47" i="1"/>
  <c r="J47" i="1"/>
  <c r="I47" i="1"/>
  <c r="H47" i="1"/>
  <c r="G47" i="1"/>
  <c r="N46" i="1"/>
  <c r="M46" i="1"/>
  <c r="L46" i="1"/>
  <c r="K46" i="1"/>
  <c r="J46" i="1"/>
  <c r="I46" i="1"/>
  <c r="H46" i="1"/>
  <c r="G46" i="1"/>
  <c r="N45" i="1"/>
  <c r="M45" i="1"/>
  <c r="L45" i="1"/>
  <c r="K45" i="1"/>
  <c r="J45" i="1"/>
  <c r="I45" i="1"/>
  <c r="H45" i="1"/>
  <c r="G45" i="1"/>
  <c r="N44" i="1"/>
  <c r="M44" i="1"/>
  <c r="L44" i="1"/>
  <c r="K44" i="1"/>
  <c r="J44" i="1"/>
  <c r="I44" i="1"/>
  <c r="H44" i="1"/>
  <c r="G44" i="1"/>
  <c r="N43" i="1"/>
  <c r="M43" i="1"/>
  <c r="L43" i="1"/>
  <c r="K43" i="1"/>
  <c r="J43" i="1"/>
  <c r="I43" i="1"/>
  <c r="H43" i="1"/>
  <c r="G43" i="1"/>
  <c r="N42" i="1"/>
  <c r="M42" i="1"/>
  <c r="L42" i="1"/>
  <c r="K42" i="1"/>
  <c r="J42" i="1"/>
  <c r="I42" i="1"/>
  <c r="H42" i="1"/>
  <c r="G42" i="1"/>
  <c r="N41" i="1"/>
  <c r="M41" i="1"/>
  <c r="L41" i="1"/>
  <c r="K41" i="1"/>
  <c r="J41" i="1"/>
  <c r="I41" i="1"/>
  <c r="H41" i="1"/>
  <c r="G41" i="1"/>
  <c r="N40" i="1"/>
  <c r="M40" i="1"/>
  <c r="L40" i="1"/>
  <c r="K40" i="1"/>
  <c r="J40" i="1"/>
  <c r="I40" i="1"/>
  <c r="H40" i="1"/>
  <c r="G40" i="1"/>
  <c r="N39" i="1"/>
  <c r="M39" i="1"/>
  <c r="L39" i="1"/>
  <c r="K39" i="1"/>
  <c r="J39" i="1"/>
  <c r="I39" i="1"/>
  <c r="H39" i="1"/>
  <c r="G39" i="1"/>
  <c r="N38" i="1"/>
  <c r="M38" i="1"/>
  <c r="L38" i="1"/>
  <c r="K38" i="1"/>
  <c r="J38" i="1"/>
  <c r="I38" i="1"/>
  <c r="H38" i="1"/>
  <c r="G38" i="1"/>
  <c r="N63" i="1"/>
  <c r="M63" i="1"/>
  <c r="L63" i="1"/>
  <c r="K63" i="1"/>
  <c r="J63" i="1"/>
  <c r="I63" i="1"/>
  <c r="H63" i="1"/>
  <c r="G63" i="1"/>
  <c r="N62" i="1"/>
  <c r="M62" i="1"/>
  <c r="L62" i="1"/>
  <c r="K62" i="1"/>
  <c r="J62" i="1"/>
  <c r="I62" i="1"/>
  <c r="H62" i="1"/>
  <c r="G62" i="1"/>
  <c r="N61" i="1"/>
  <c r="M61" i="1"/>
  <c r="L61" i="1"/>
  <c r="K61" i="1"/>
  <c r="J61" i="1"/>
  <c r="I61" i="1"/>
  <c r="H61" i="1"/>
  <c r="G61" i="1"/>
  <c r="N60" i="1"/>
  <c r="M60" i="1"/>
  <c r="L60" i="1"/>
  <c r="K60" i="1"/>
  <c r="J60" i="1"/>
  <c r="I60" i="1"/>
  <c r="H60" i="1"/>
  <c r="G60" i="1"/>
  <c r="N59" i="1"/>
  <c r="M59" i="1"/>
  <c r="L59" i="1"/>
  <c r="K59" i="1"/>
  <c r="J59" i="1"/>
  <c r="I59" i="1"/>
  <c r="H59" i="1"/>
  <c r="G59" i="1"/>
  <c r="N58" i="1"/>
  <c r="M58" i="1"/>
  <c r="L58" i="1"/>
  <c r="K58" i="1"/>
  <c r="J58" i="1"/>
  <c r="I58" i="1"/>
  <c r="H58" i="1"/>
  <c r="G58" i="1"/>
  <c r="N57" i="1"/>
  <c r="M57" i="1"/>
  <c r="L57" i="1"/>
  <c r="K57" i="1"/>
  <c r="J57" i="1"/>
  <c r="I57" i="1"/>
  <c r="H57" i="1"/>
  <c r="G57" i="1"/>
  <c r="N56" i="1"/>
  <c r="M56" i="1"/>
  <c r="L56" i="1"/>
  <c r="K56" i="1"/>
  <c r="J56" i="1"/>
  <c r="I56" i="1"/>
  <c r="H56" i="1"/>
  <c r="G56" i="1"/>
  <c r="N55" i="1"/>
  <c r="M55" i="1"/>
  <c r="L55" i="1"/>
  <c r="K55" i="1"/>
  <c r="J55" i="1"/>
  <c r="I55" i="1"/>
  <c r="H55" i="1"/>
  <c r="G55" i="1"/>
  <c r="N54" i="1"/>
  <c r="M54" i="1"/>
  <c r="L54" i="1"/>
  <c r="K54" i="1"/>
  <c r="J54" i="1"/>
  <c r="I54" i="1"/>
  <c r="H54" i="1"/>
  <c r="G54" i="1"/>
  <c r="N53" i="1"/>
  <c r="M53" i="1"/>
  <c r="L53" i="1"/>
  <c r="K53" i="1"/>
  <c r="J53" i="1"/>
  <c r="I53" i="1"/>
  <c r="H53" i="1"/>
  <c r="G53" i="1"/>
  <c r="N52" i="1"/>
  <c r="M52" i="1"/>
  <c r="L52" i="1"/>
  <c r="K52" i="1"/>
  <c r="J52" i="1"/>
  <c r="I52" i="1"/>
  <c r="H52" i="1"/>
  <c r="G52" i="1"/>
  <c r="N75" i="1"/>
  <c r="M75" i="1"/>
  <c r="L75" i="1"/>
  <c r="K75" i="1"/>
  <c r="J75" i="1"/>
  <c r="I75" i="1"/>
  <c r="H75" i="1"/>
  <c r="G75" i="1"/>
  <c r="N74" i="1"/>
  <c r="M74" i="1"/>
  <c r="L74" i="1"/>
  <c r="K74" i="1"/>
  <c r="J74" i="1"/>
  <c r="I74" i="1"/>
  <c r="H74" i="1"/>
  <c r="G74" i="1"/>
  <c r="N73" i="1"/>
  <c r="M73" i="1"/>
  <c r="L73" i="1"/>
  <c r="K73" i="1"/>
  <c r="J73" i="1"/>
  <c r="I73" i="1"/>
  <c r="H73" i="1"/>
  <c r="G73" i="1"/>
  <c r="N72" i="1"/>
  <c r="M72" i="1"/>
  <c r="L72" i="1"/>
  <c r="K72" i="1"/>
  <c r="J72" i="1"/>
  <c r="I72" i="1"/>
  <c r="H72" i="1"/>
  <c r="G72" i="1"/>
  <c r="N71" i="1"/>
  <c r="M71" i="1"/>
  <c r="L71" i="1"/>
  <c r="K71" i="1"/>
  <c r="J71" i="1"/>
  <c r="I71" i="1"/>
  <c r="H71" i="1"/>
  <c r="G71" i="1"/>
  <c r="N70" i="1"/>
  <c r="M70" i="1"/>
  <c r="L70" i="1"/>
  <c r="K70" i="1"/>
  <c r="J70" i="1"/>
  <c r="I70" i="1"/>
  <c r="H70" i="1"/>
  <c r="G70" i="1"/>
  <c r="N69" i="1"/>
  <c r="M69" i="1"/>
  <c r="L69" i="1"/>
  <c r="K69" i="1"/>
  <c r="J69" i="1"/>
  <c r="I69" i="1"/>
  <c r="H69" i="1"/>
  <c r="G69" i="1"/>
  <c r="N68" i="1"/>
  <c r="M68" i="1"/>
  <c r="L68" i="1"/>
  <c r="K68" i="1"/>
  <c r="J68" i="1"/>
  <c r="I68" i="1"/>
  <c r="H68" i="1"/>
  <c r="G68" i="1"/>
  <c r="N67" i="1"/>
  <c r="M67" i="1"/>
  <c r="L67" i="1"/>
  <c r="K67" i="1"/>
  <c r="J67" i="1"/>
  <c r="I67" i="1"/>
  <c r="H67" i="1"/>
  <c r="G67" i="1"/>
  <c r="N85" i="1"/>
  <c r="M85" i="1"/>
  <c r="L85" i="1"/>
  <c r="K85" i="1"/>
  <c r="J85" i="1"/>
  <c r="I85" i="1"/>
  <c r="H85" i="1"/>
  <c r="G85" i="1"/>
  <c r="N84" i="1"/>
  <c r="M84" i="1"/>
  <c r="L84" i="1"/>
  <c r="K84" i="1"/>
  <c r="J84" i="1"/>
  <c r="I84" i="1"/>
  <c r="H84" i="1"/>
  <c r="G84" i="1"/>
  <c r="N80" i="1"/>
  <c r="M80" i="1"/>
  <c r="L80" i="1"/>
  <c r="K80" i="1"/>
  <c r="J80" i="1"/>
  <c r="I80" i="1"/>
  <c r="H80" i="1"/>
  <c r="G80" i="1"/>
  <c r="N92" i="1"/>
  <c r="M92" i="1"/>
  <c r="L92" i="1"/>
  <c r="K92" i="1"/>
  <c r="J92" i="1"/>
  <c r="I92" i="1"/>
  <c r="H92" i="1"/>
  <c r="G92" i="1"/>
  <c r="N91" i="1"/>
  <c r="M91" i="1"/>
  <c r="L91" i="1"/>
  <c r="K91" i="1"/>
  <c r="J91" i="1"/>
  <c r="I91" i="1"/>
  <c r="H91" i="1"/>
  <c r="G91" i="1"/>
  <c r="N90" i="1"/>
  <c r="M90" i="1"/>
  <c r="L90" i="1"/>
  <c r="K90" i="1"/>
  <c r="J90" i="1"/>
  <c r="I90" i="1"/>
  <c r="H90" i="1"/>
  <c r="G90" i="1"/>
  <c r="N89" i="1"/>
  <c r="M89" i="1"/>
  <c r="L89" i="1"/>
  <c r="K89" i="1"/>
  <c r="J89" i="1"/>
  <c r="I89" i="1"/>
  <c r="H89" i="1"/>
  <c r="G89" i="1"/>
  <c r="N99" i="1"/>
  <c r="M99" i="1"/>
  <c r="L99" i="1"/>
  <c r="K99" i="1"/>
  <c r="J99" i="1"/>
  <c r="I99" i="1"/>
  <c r="H99" i="1"/>
  <c r="G99" i="1"/>
  <c r="N98" i="1"/>
  <c r="M98" i="1"/>
  <c r="L98" i="1"/>
  <c r="K98" i="1"/>
  <c r="J98" i="1"/>
  <c r="I98" i="1"/>
  <c r="H98" i="1"/>
  <c r="G98" i="1"/>
  <c r="N97" i="1"/>
  <c r="M97" i="1"/>
  <c r="L97" i="1"/>
  <c r="K97" i="1"/>
  <c r="J97" i="1"/>
  <c r="I97" i="1"/>
  <c r="H97" i="1"/>
  <c r="G97" i="1"/>
  <c r="N96" i="1"/>
  <c r="M96" i="1"/>
  <c r="L96" i="1"/>
  <c r="K96" i="1"/>
  <c r="J96" i="1"/>
  <c r="I96" i="1"/>
  <c r="H96" i="1"/>
  <c r="G96" i="1"/>
  <c r="N103" i="1"/>
  <c r="M103" i="1"/>
  <c r="L103" i="1"/>
  <c r="K103" i="1"/>
  <c r="J103" i="1"/>
  <c r="I103" i="1"/>
  <c r="H103" i="1"/>
  <c r="G103" i="1"/>
  <c r="M104" i="1"/>
  <c r="L104" i="1"/>
  <c r="K104" i="1"/>
  <c r="N104" i="1"/>
  <c r="J104" i="1"/>
  <c r="I104" i="1"/>
  <c r="H104" i="1"/>
  <c r="G104" i="1"/>
  <c r="G106" i="1" l="1"/>
  <c r="D108" i="1" s="1"/>
  <c r="H106" i="1"/>
  <c r="D109" i="1" s="1"/>
  <c r="I106" i="1"/>
  <c r="D110" i="1" s="1"/>
  <c r="K106" i="1"/>
  <c r="E108" i="1" s="1"/>
  <c r="L106" i="1"/>
  <c r="E109" i="1" s="1"/>
  <c r="J106" i="1"/>
  <c r="D111" i="1" s="1"/>
  <c r="M106" i="1"/>
  <c r="E110" i="1" s="1"/>
  <c r="N106" i="1"/>
  <c r="E111" i="1" s="1"/>
</calcChain>
</file>

<file path=xl/sharedStrings.xml><?xml version="1.0" encoding="utf-8"?>
<sst xmlns="http://schemas.openxmlformats.org/spreadsheetml/2006/main" count="336" uniqueCount="213">
  <si>
    <t>■管理者側機能</t>
  </si>
  <si>
    <t>項番</t>
  </si>
  <si>
    <t>機能項目</t>
  </si>
  <si>
    <t>機能内容</t>
  </si>
  <si>
    <t>２．施設管理</t>
  </si>
  <si>
    <t>利用者重複確認</t>
  </si>
  <si>
    <t>抽選機能</t>
  </si>
  <si>
    <t>■利用者側機能</t>
  </si>
  <si>
    <t>１．利用者認証</t>
  </si>
  <si>
    <t>パスワード変更</t>
  </si>
  <si>
    <t>パスワードが分からなくなった際、インターネットから申請することにより、予め登録しているメールアドレスに対してパスワードが通知できること。</t>
  </si>
  <si>
    <t>申込内容確認</t>
  </si>
  <si>
    <t>メール通知</t>
  </si>
  <si>
    <t>対応</t>
    <rPh sb="0" eb="2">
      <t>たいおう</t>
    </rPh>
    <phoneticPr fontId="3" type="Hiragana"/>
  </si>
  <si>
    <t>抽選完了通知</t>
    <rPh sb="0" eb="2">
      <t>チュウセン</t>
    </rPh>
    <rPh sb="2" eb="4">
      <t>カンリョウ</t>
    </rPh>
    <rPh sb="4" eb="6">
      <t>ツウチ</t>
    </rPh>
    <phoneticPr fontId="1"/>
  </si>
  <si>
    <t>メールのテンプレートを複数種類保存し、配信時に利用できること。</t>
    <rPh sb="11" eb="15">
      <t>フクスウシュルイ</t>
    </rPh>
    <rPh sb="15" eb="17">
      <t>ホゾン</t>
    </rPh>
    <rPh sb="19" eb="22">
      <t>ハイシンジ</t>
    </rPh>
    <rPh sb="23" eb="25">
      <t>リヨウ</t>
    </rPh>
    <phoneticPr fontId="1"/>
  </si>
  <si>
    <t>パスワード再設定</t>
    <rPh sb="5" eb="8">
      <t>サイセッテイ</t>
    </rPh>
    <phoneticPr fontId="1"/>
  </si>
  <si>
    <t>必須</t>
    <rPh sb="0" eb="2">
      <t>ヒッス</t>
    </rPh>
    <phoneticPr fontId="1"/>
  </si>
  <si>
    <t>条件</t>
    <rPh sb="0" eb="2">
      <t>じょうけん</t>
    </rPh>
    <phoneticPr fontId="3" type="Hiragana"/>
  </si>
  <si>
    <t>管理者IDごとに操作権限が設定できること。</t>
    <rPh sb="0" eb="3">
      <t>カンリシャ</t>
    </rPh>
    <phoneticPr fontId="1"/>
  </si>
  <si>
    <t>管理者情報として、管理者IDごとに登録名、メールアドレス等の情報が登録できること。</t>
    <rPh sb="0" eb="3">
      <t>カンリシャ</t>
    </rPh>
    <rPh sb="3" eb="5">
      <t>ジョウホウ</t>
    </rPh>
    <rPh sb="9" eb="12">
      <t>カンリシャ</t>
    </rPh>
    <rPh sb="17" eb="20">
      <t>トウロクメイ</t>
    </rPh>
    <phoneticPr fontId="1"/>
  </si>
  <si>
    <t>管理者情報（パスワードを含む）の変更ができること。</t>
    <rPh sb="0" eb="3">
      <t>カンリシャ</t>
    </rPh>
    <rPh sb="3" eb="5">
      <t>ジョウホウ</t>
    </rPh>
    <rPh sb="12" eb="13">
      <t>フク</t>
    </rPh>
    <rPh sb="16" eb="18">
      <t>ヘンコウ</t>
    </rPh>
    <phoneticPr fontId="1"/>
  </si>
  <si>
    <t>１．管理者管理</t>
    <rPh sb="2" eb="5">
      <t>カンリシャ</t>
    </rPh>
    <phoneticPr fontId="1"/>
  </si>
  <si>
    <t>施設ごとに祝日、休校日等の設定ができること。</t>
    <rPh sb="0" eb="2">
      <t>シセツ</t>
    </rPh>
    <phoneticPr fontId="1"/>
  </si>
  <si>
    <t>システム認証</t>
    <rPh sb="4" eb="6">
      <t>ニンショウ</t>
    </rPh>
    <phoneticPr fontId="1"/>
  </si>
  <si>
    <t>管理者情報の管理</t>
    <rPh sb="0" eb="3">
      <t>カンリシャ</t>
    </rPh>
    <rPh sb="3" eb="5">
      <t>ジョウホウ</t>
    </rPh>
    <rPh sb="6" eb="8">
      <t>カンリ</t>
    </rPh>
    <phoneticPr fontId="1"/>
  </si>
  <si>
    <t>操作権限の設定</t>
    <rPh sb="0" eb="2">
      <t>ソウサ</t>
    </rPh>
    <rPh sb="5" eb="7">
      <t>セッテイ</t>
    </rPh>
    <phoneticPr fontId="1"/>
  </si>
  <si>
    <t>施設及び室場の設定</t>
    <rPh sb="0" eb="2">
      <t>シセツ</t>
    </rPh>
    <rPh sb="2" eb="3">
      <t>オヨ</t>
    </rPh>
    <rPh sb="4" eb="6">
      <t>シツジョウ</t>
    </rPh>
    <rPh sb="7" eb="9">
      <t>セッテイ</t>
    </rPh>
    <phoneticPr fontId="1"/>
  </si>
  <si>
    <t>要望</t>
    <rPh sb="0" eb="2">
      <t>ヨウボウ</t>
    </rPh>
    <phoneticPr fontId="1"/>
  </si>
  <si>
    <t>室場ごとに優先・先行受付の設定ができること。</t>
    <rPh sb="0" eb="1">
      <t>シツ</t>
    </rPh>
    <rPh sb="1" eb="2">
      <t>バ</t>
    </rPh>
    <phoneticPr fontId="1"/>
  </si>
  <si>
    <t>室場ごとに利用可能日及び利用可能時間の設定ができること。</t>
    <rPh sb="0" eb="1">
      <t>シツ</t>
    </rPh>
    <rPh sb="1" eb="2">
      <t>バ</t>
    </rPh>
    <rPh sb="5" eb="7">
      <t>リヨウ</t>
    </rPh>
    <rPh sb="7" eb="9">
      <t>カノウ</t>
    </rPh>
    <rPh sb="9" eb="10">
      <t>ビ</t>
    </rPh>
    <rPh sb="10" eb="11">
      <t>オヨ</t>
    </rPh>
    <rPh sb="12" eb="16">
      <t>リヨウカノウ</t>
    </rPh>
    <rPh sb="16" eb="18">
      <t>ジカン</t>
    </rPh>
    <phoneticPr fontId="1"/>
  </si>
  <si>
    <t>お知らせの掲載</t>
    <rPh sb="5" eb="7">
      <t>ケイサイ</t>
    </rPh>
    <phoneticPr fontId="1"/>
  </si>
  <si>
    <t>利用目的の設定</t>
    <phoneticPr fontId="1"/>
  </si>
  <si>
    <t>優先・先行受付の設定</t>
    <phoneticPr fontId="1"/>
  </si>
  <si>
    <t>管理者情報の登録</t>
    <rPh sb="0" eb="3">
      <t>カンリシャ</t>
    </rPh>
    <rPh sb="3" eb="5">
      <t>ジョウホウ</t>
    </rPh>
    <rPh sb="6" eb="8">
      <t>トウロク</t>
    </rPh>
    <phoneticPr fontId="1"/>
  </si>
  <si>
    <t>室場の区画設定</t>
    <rPh sb="0" eb="2">
      <t>シツバ</t>
    </rPh>
    <rPh sb="3" eb="5">
      <t>クカク</t>
    </rPh>
    <rPh sb="5" eb="7">
      <t>セッテイ</t>
    </rPh>
    <phoneticPr fontId="1"/>
  </si>
  <si>
    <t>１つの室場における区画分け（全面、半面等）の設定ができること。</t>
    <rPh sb="3" eb="5">
      <t>シツバ</t>
    </rPh>
    <rPh sb="9" eb="11">
      <t>クカク</t>
    </rPh>
    <rPh sb="11" eb="12">
      <t>ワ</t>
    </rPh>
    <rPh sb="14" eb="16">
      <t>ゼンメン</t>
    </rPh>
    <rPh sb="17" eb="19">
      <t>ハンメン</t>
    </rPh>
    <rPh sb="19" eb="20">
      <t>トウ</t>
    </rPh>
    <rPh sb="22" eb="24">
      <t>セッテイ</t>
    </rPh>
    <phoneticPr fontId="1"/>
  </si>
  <si>
    <t>３．利用者管理</t>
    <phoneticPr fontId="1"/>
  </si>
  <si>
    <t>管理者ID及びパスワードによる認証ができること。</t>
    <rPh sb="0" eb="3">
      <t>カンリシャ</t>
    </rPh>
    <rPh sb="5" eb="6">
      <t>オヨ</t>
    </rPh>
    <phoneticPr fontId="1"/>
  </si>
  <si>
    <t>利用者情報として、登録区分、主な活動内容、氏名、電話番号、メモ記入欄等の情報が登録できること。</t>
    <rPh sb="9" eb="13">
      <t>トウロククブン</t>
    </rPh>
    <rPh sb="14" eb="15">
      <t>オモ</t>
    </rPh>
    <rPh sb="16" eb="20">
      <t>カツドウナイヨウ</t>
    </rPh>
    <rPh sb="21" eb="23">
      <t>シメイ</t>
    </rPh>
    <rPh sb="24" eb="28">
      <t>デンワバンゴウ</t>
    </rPh>
    <rPh sb="31" eb="34">
      <t>キニュウラン</t>
    </rPh>
    <rPh sb="34" eb="35">
      <t>トウ</t>
    </rPh>
    <rPh sb="36" eb="38">
      <t>ジョウホウ</t>
    </rPh>
    <rPh sb="39" eb="41">
      <t>トウロク</t>
    </rPh>
    <phoneticPr fontId="1"/>
  </si>
  <si>
    <t>利用者ID及びパスワードによる認証ができること。</t>
    <phoneticPr fontId="1"/>
  </si>
  <si>
    <t>利用者情報として、利用者IDごとに登録名、メールアドレス、パスワード、予約可能施設の制限、予約申込の制限、減免の情報が登録できること。</t>
    <rPh sb="0" eb="3">
      <t>リヨウシャ</t>
    </rPh>
    <rPh sb="3" eb="5">
      <t>ジョウホウ</t>
    </rPh>
    <rPh sb="9" eb="11">
      <t>リヨウ</t>
    </rPh>
    <rPh sb="11" eb="12">
      <t>シャ</t>
    </rPh>
    <rPh sb="17" eb="20">
      <t>トウロクメイ</t>
    </rPh>
    <rPh sb="35" eb="39">
      <t>ヨヤクカノウ</t>
    </rPh>
    <rPh sb="39" eb="41">
      <t>シセツ</t>
    </rPh>
    <rPh sb="42" eb="44">
      <t>セイゲン</t>
    </rPh>
    <rPh sb="45" eb="49">
      <t>ヨヤクモウシコミ</t>
    </rPh>
    <rPh sb="50" eb="52">
      <t>セイゲン</t>
    </rPh>
    <rPh sb="53" eb="55">
      <t>ゲンメン</t>
    </rPh>
    <rPh sb="56" eb="58">
      <t>ジョウホウ</t>
    </rPh>
    <rPh sb="59" eb="61">
      <t>トウロク</t>
    </rPh>
    <phoneticPr fontId="1"/>
  </si>
  <si>
    <t>利用者ID、登録名、メールアドレス、予約可能施設等の情報を基に、利用者の検索ができること。</t>
    <rPh sb="0" eb="3">
      <t>リヨウシャ</t>
    </rPh>
    <rPh sb="18" eb="24">
      <t>ヨヤクカノウシセツ</t>
    </rPh>
    <rPh sb="26" eb="28">
      <t>ジョウホウ</t>
    </rPh>
    <rPh sb="29" eb="30">
      <t>モト</t>
    </rPh>
    <phoneticPr fontId="1"/>
  </si>
  <si>
    <t>利用者情報の登録①</t>
    <rPh sb="3" eb="5">
      <t>ジョウホウ</t>
    </rPh>
    <rPh sb="6" eb="8">
      <t>トウロク</t>
    </rPh>
    <phoneticPr fontId="1"/>
  </si>
  <si>
    <t>利用者情報の登録②</t>
    <rPh sb="0" eb="5">
      <t>リヨウシャジョウホウ</t>
    </rPh>
    <rPh sb="6" eb="8">
      <t>トウロク</t>
    </rPh>
    <phoneticPr fontId="1"/>
  </si>
  <si>
    <t>登録されているすべての利用者に対して、一括でメール配信できること。</t>
    <rPh sb="15" eb="16">
      <t>タイ</t>
    </rPh>
    <phoneticPr fontId="1"/>
  </si>
  <si>
    <t>利用者情報を基に絞り込んだ特定の利用者に対して、一括でメール配信ができること。</t>
    <rPh sb="0" eb="3">
      <t>リヨウシャ</t>
    </rPh>
    <rPh sb="3" eb="5">
      <t>ジョウホウ</t>
    </rPh>
    <rPh sb="6" eb="7">
      <t>モト</t>
    </rPh>
    <rPh sb="8" eb="9">
      <t>シボ</t>
    </rPh>
    <rPh sb="10" eb="11">
      <t>コ</t>
    </rPh>
    <rPh sb="13" eb="15">
      <t>トクテイ</t>
    </rPh>
    <rPh sb="16" eb="19">
      <t>リヨウシャ</t>
    </rPh>
    <rPh sb="20" eb="21">
      <t>タイ</t>
    </rPh>
    <rPh sb="24" eb="26">
      <t>イッカツ</t>
    </rPh>
    <rPh sb="30" eb="32">
      <t>ハイシン</t>
    </rPh>
    <phoneticPr fontId="1"/>
  </si>
  <si>
    <t>予約情報の登録</t>
    <rPh sb="0" eb="4">
      <t>ヨヤクジョウホウ</t>
    </rPh>
    <rPh sb="5" eb="7">
      <t>トウロク</t>
    </rPh>
    <phoneticPr fontId="1"/>
  </si>
  <si>
    <t>予約情報の管理</t>
    <rPh sb="0" eb="4">
      <t>ヨヤクジョウホウ</t>
    </rPh>
    <rPh sb="5" eb="7">
      <t>カンリ</t>
    </rPh>
    <phoneticPr fontId="1"/>
  </si>
  <si>
    <t>予約情報として、利用施設、利用室場、利用時間、利用料、利用人数、利用者ID（または登録名）、減免有無等の情報が登録できること。</t>
    <rPh sb="0" eb="2">
      <t>ヨヤク</t>
    </rPh>
    <rPh sb="8" eb="10">
      <t>リヨウ</t>
    </rPh>
    <rPh sb="10" eb="12">
      <t>シセツ</t>
    </rPh>
    <rPh sb="13" eb="15">
      <t>リヨウ</t>
    </rPh>
    <rPh sb="15" eb="16">
      <t>シツ</t>
    </rPh>
    <rPh sb="16" eb="17">
      <t>バ</t>
    </rPh>
    <rPh sb="18" eb="20">
      <t>リヨウ</t>
    </rPh>
    <rPh sb="20" eb="22">
      <t>ジカン</t>
    </rPh>
    <rPh sb="23" eb="25">
      <t>リヨウ</t>
    </rPh>
    <rPh sb="25" eb="26">
      <t>リョウ</t>
    </rPh>
    <rPh sb="27" eb="31">
      <t>リヨウニンズウ</t>
    </rPh>
    <rPh sb="32" eb="35">
      <t>リヨウシャ</t>
    </rPh>
    <rPh sb="41" eb="44">
      <t>トウロクメイ</t>
    </rPh>
    <rPh sb="46" eb="48">
      <t>ゲンメン</t>
    </rPh>
    <rPh sb="48" eb="50">
      <t>ウム</t>
    </rPh>
    <rPh sb="50" eb="51">
      <t>トウ</t>
    </rPh>
    <rPh sb="52" eb="54">
      <t>ジョウホウ</t>
    </rPh>
    <rPh sb="55" eb="57">
      <t>トウロク</t>
    </rPh>
    <phoneticPr fontId="1"/>
  </si>
  <si>
    <t>予約申込等の履歴</t>
    <rPh sb="0" eb="2">
      <t>ヨヤク</t>
    </rPh>
    <rPh sb="4" eb="5">
      <t>トウ</t>
    </rPh>
    <phoneticPr fontId="1"/>
  </si>
  <si>
    <t>利用料の管理</t>
    <rPh sb="0" eb="2">
      <t>リヨウ</t>
    </rPh>
    <rPh sb="4" eb="6">
      <t>カンリ</t>
    </rPh>
    <phoneticPr fontId="1"/>
  </si>
  <si>
    <t>キャッシュレス決済機能</t>
    <rPh sb="7" eb="9">
      <t>ケッサイ</t>
    </rPh>
    <rPh sb="9" eb="11">
      <t>キノウ</t>
    </rPh>
    <phoneticPr fontId="1"/>
  </si>
  <si>
    <t>必須</t>
    <rPh sb="0" eb="2">
      <t>ヒッス</t>
    </rPh>
    <phoneticPr fontId="1"/>
  </si>
  <si>
    <t>現金支払等の対応</t>
    <rPh sb="0" eb="2">
      <t>ゲンキン</t>
    </rPh>
    <rPh sb="2" eb="4">
      <t>シハラ</t>
    </rPh>
    <rPh sb="4" eb="5">
      <t>トウ</t>
    </rPh>
    <rPh sb="6" eb="8">
      <t>タイオウ</t>
    </rPh>
    <phoneticPr fontId="1"/>
  </si>
  <si>
    <t>利用料の還付</t>
    <rPh sb="0" eb="3">
      <t>リヨウリョウ</t>
    </rPh>
    <rPh sb="4" eb="6">
      <t>カンプ</t>
    </rPh>
    <phoneticPr fontId="1"/>
  </si>
  <si>
    <t>利用料の振替</t>
    <rPh sb="0" eb="3">
      <t>リヨウリョウ</t>
    </rPh>
    <rPh sb="4" eb="6">
      <t>フリカエ</t>
    </rPh>
    <phoneticPr fontId="1"/>
  </si>
  <si>
    <t>利用料の一括収納</t>
    <rPh sb="0" eb="3">
      <t>リヨウリョウ</t>
    </rPh>
    <rPh sb="4" eb="6">
      <t>イッカツ</t>
    </rPh>
    <rPh sb="6" eb="8">
      <t>シュウノウ</t>
    </rPh>
    <phoneticPr fontId="1"/>
  </si>
  <si>
    <t>同一利用者における複数の予約申込に対して発生した利用料を結合し、一括収納ができること。</t>
    <rPh sb="2" eb="5">
      <t>リヨウシャ</t>
    </rPh>
    <rPh sb="14" eb="16">
      <t>モウシコミ</t>
    </rPh>
    <rPh sb="17" eb="18">
      <t>タイ</t>
    </rPh>
    <rPh sb="20" eb="22">
      <t>ハッセイ</t>
    </rPh>
    <rPh sb="24" eb="27">
      <t>リヨウリョウ</t>
    </rPh>
    <rPh sb="28" eb="30">
      <t>ケツゴウ</t>
    </rPh>
    <phoneticPr fontId="1"/>
  </si>
  <si>
    <t>利用料の収納時期</t>
    <rPh sb="0" eb="3">
      <t>リヨウリョウ</t>
    </rPh>
    <rPh sb="4" eb="6">
      <t>シュウノウ</t>
    </rPh>
    <rPh sb="6" eb="8">
      <t>ジキ</t>
    </rPh>
    <phoneticPr fontId="1"/>
  </si>
  <si>
    <t>利用料の収納時期は、前払い（予約申込時等）と後払い（利用日以降）のどちらにも対応できること。</t>
    <rPh sb="0" eb="3">
      <t>リヨウリョウ</t>
    </rPh>
    <rPh sb="4" eb="8">
      <t>シュウノウジキ</t>
    </rPh>
    <rPh sb="10" eb="12">
      <t>マエバラ</t>
    </rPh>
    <rPh sb="14" eb="19">
      <t>ヨヤクモウシコミジ</t>
    </rPh>
    <rPh sb="19" eb="20">
      <t>トウ</t>
    </rPh>
    <rPh sb="22" eb="24">
      <t>アトバラ</t>
    </rPh>
    <rPh sb="26" eb="28">
      <t>リヨウ</t>
    </rPh>
    <rPh sb="28" eb="29">
      <t>ヒ</t>
    </rPh>
    <rPh sb="29" eb="31">
      <t>イコウ</t>
    </rPh>
    <rPh sb="38" eb="40">
      <t>タイオウ</t>
    </rPh>
    <phoneticPr fontId="1"/>
  </si>
  <si>
    <t>利用人数統計データ出力</t>
    <rPh sb="0" eb="4">
      <t>リヨウニンズウ</t>
    </rPh>
    <rPh sb="4" eb="6">
      <t>トウケイ</t>
    </rPh>
    <rPh sb="9" eb="11">
      <t>シュツリョク</t>
    </rPh>
    <phoneticPr fontId="1"/>
  </si>
  <si>
    <t>任意の期間における室場ごとの利用人数の情報を、日単位または月単位でExcel等のファイルで出力できること。</t>
    <rPh sb="0" eb="2">
      <t>ニンイ</t>
    </rPh>
    <rPh sb="3" eb="5">
      <t>キカン</t>
    </rPh>
    <rPh sb="9" eb="10">
      <t>シツ</t>
    </rPh>
    <rPh sb="10" eb="11">
      <t>バ</t>
    </rPh>
    <rPh sb="14" eb="18">
      <t>リヨウニンズウ</t>
    </rPh>
    <rPh sb="19" eb="21">
      <t>ジョウホウ</t>
    </rPh>
    <rPh sb="23" eb="24">
      <t>ヒ</t>
    </rPh>
    <rPh sb="24" eb="26">
      <t>タンイ</t>
    </rPh>
    <rPh sb="29" eb="30">
      <t>ツキ</t>
    </rPh>
    <rPh sb="30" eb="32">
      <t>タンイ</t>
    </rPh>
    <rPh sb="38" eb="39">
      <t>トウ</t>
    </rPh>
    <rPh sb="45" eb="47">
      <t>シュツリョク</t>
    </rPh>
    <phoneticPr fontId="1"/>
  </si>
  <si>
    <t>任意の期間における室場ごとの予約情報を、日単位または月単位でExcel等のファイルで出力できること。</t>
    <rPh sb="0" eb="2">
      <t>ニンイ</t>
    </rPh>
    <rPh sb="3" eb="5">
      <t>キカン</t>
    </rPh>
    <rPh sb="9" eb="10">
      <t>シツ</t>
    </rPh>
    <rPh sb="10" eb="11">
      <t>バ</t>
    </rPh>
    <rPh sb="14" eb="16">
      <t>ヨヤク</t>
    </rPh>
    <rPh sb="16" eb="18">
      <t>ジョウホウ</t>
    </rPh>
    <rPh sb="20" eb="21">
      <t>ヒ</t>
    </rPh>
    <rPh sb="21" eb="23">
      <t>タンイ</t>
    </rPh>
    <rPh sb="26" eb="27">
      <t>ツキ</t>
    </rPh>
    <rPh sb="27" eb="29">
      <t>タンイ</t>
    </rPh>
    <rPh sb="35" eb="36">
      <t>トウ</t>
    </rPh>
    <rPh sb="42" eb="44">
      <t>シュツリョク</t>
    </rPh>
    <phoneticPr fontId="1"/>
  </si>
  <si>
    <t>予約統計データ出力</t>
    <rPh sb="0" eb="2">
      <t>ヨヤク</t>
    </rPh>
    <rPh sb="2" eb="4">
      <t>トウケイ</t>
    </rPh>
    <rPh sb="7" eb="9">
      <t>シュツリョク</t>
    </rPh>
    <phoneticPr fontId="1"/>
  </si>
  <si>
    <t>室場ごとに利用者が予約（抽選）申込できない日、時間等の設定ができること。</t>
    <rPh sb="0" eb="1">
      <t>シツ</t>
    </rPh>
    <rPh sb="1" eb="2">
      <t>バ</t>
    </rPh>
    <rPh sb="12" eb="14">
      <t>チュウセン</t>
    </rPh>
    <rPh sb="15" eb="17">
      <t>モウシコミ</t>
    </rPh>
    <phoneticPr fontId="1"/>
  </si>
  <si>
    <t>利用可能日時の設定</t>
    <rPh sb="0" eb="2">
      <t>リヨウ</t>
    </rPh>
    <rPh sb="2" eb="4">
      <t>カノウ</t>
    </rPh>
    <rPh sb="4" eb="6">
      <t>ニチジ</t>
    </rPh>
    <rPh sb="7" eb="9">
      <t>セッテイ</t>
    </rPh>
    <phoneticPr fontId="1"/>
  </si>
  <si>
    <t>室場ごとに予約（抽選）申込の開始日、及び受付可能期間の設定ができること。</t>
    <rPh sb="0" eb="1">
      <t>シツ</t>
    </rPh>
    <rPh sb="1" eb="2">
      <t>バ</t>
    </rPh>
    <rPh sb="5" eb="7">
      <t>ヨヤク</t>
    </rPh>
    <rPh sb="8" eb="10">
      <t>チュウセン</t>
    </rPh>
    <phoneticPr fontId="1"/>
  </si>
  <si>
    <t>室場ごとに予約（抽選）申込回数等の制限が設定できること。</t>
    <rPh sb="0" eb="1">
      <t>シツ</t>
    </rPh>
    <rPh sb="1" eb="2">
      <t>バ</t>
    </rPh>
    <rPh sb="5" eb="7">
      <t>ヨヤク</t>
    </rPh>
    <rPh sb="8" eb="10">
      <t>チュウセン</t>
    </rPh>
    <rPh sb="11" eb="13">
      <t>モウシコミ</t>
    </rPh>
    <rPh sb="13" eb="15">
      <t>カイスウ</t>
    </rPh>
    <rPh sb="15" eb="16">
      <t>トウ</t>
    </rPh>
    <rPh sb="20" eb="22">
      <t>セッテイ</t>
    </rPh>
    <phoneticPr fontId="1"/>
  </si>
  <si>
    <t>予約（抽選）申込時間単位の設定</t>
    <rPh sb="0" eb="2">
      <t>ヨヤク</t>
    </rPh>
    <rPh sb="3" eb="5">
      <t>チュウセン</t>
    </rPh>
    <rPh sb="6" eb="8">
      <t>モウシコミ</t>
    </rPh>
    <rPh sb="8" eb="10">
      <t>ジカン</t>
    </rPh>
    <rPh sb="10" eb="12">
      <t>タンイ</t>
    </rPh>
    <rPh sb="13" eb="15">
      <t>セッテイ</t>
    </rPh>
    <phoneticPr fontId="1"/>
  </si>
  <si>
    <t>室場ごとに予約（抽選）申込時間の単位が設定できること。単位は分または午前中、午後、夜間など時間枠を固定する設定も選択できること。</t>
    <rPh sb="0" eb="1">
      <t>シツ</t>
    </rPh>
    <rPh sb="1" eb="2">
      <t>バ</t>
    </rPh>
    <rPh sb="5" eb="7">
      <t>ヨヤク</t>
    </rPh>
    <rPh sb="8" eb="10">
      <t>チュウセン</t>
    </rPh>
    <rPh sb="11" eb="13">
      <t>モウシコミ</t>
    </rPh>
    <rPh sb="13" eb="15">
      <t>ジカン</t>
    </rPh>
    <rPh sb="16" eb="18">
      <t>タンイ</t>
    </rPh>
    <rPh sb="19" eb="21">
      <t>セッテイ</t>
    </rPh>
    <rPh sb="27" eb="29">
      <t>タンイ</t>
    </rPh>
    <rPh sb="30" eb="31">
      <t>フン</t>
    </rPh>
    <rPh sb="34" eb="37">
      <t>ゴゼンチュウ</t>
    </rPh>
    <rPh sb="38" eb="40">
      <t>ゴゴ</t>
    </rPh>
    <rPh sb="41" eb="43">
      <t>ヤカン</t>
    </rPh>
    <rPh sb="45" eb="48">
      <t>ジカンワク</t>
    </rPh>
    <rPh sb="49" eb="51">
      <t>コテイ</t>
    </rPh>
    <rPh sb="53" eb="55">
      <t>セッテイ</t>
    </rPh>
    <rPh sb="56" eb="58">
      <t>センタク</t>
    </rPh>
    <phoneticPr fontId="1"/>
  </si>
  <si>
    <t>室場ごとに予約（抽選）申込可能な利用目的が設定できること。</t>
    <rPh sb="0" eb="1">
      <t>シツ</t>
    </rPh>
    <rPh sb="1" eb="2">
      <t>バ</t>
    </rPh>
    <rPh sb="8" eb="10">
      <t>チュウセン</t>
    </rPh>
    <rPh sb="11" eb="13">
      <t>モウシコミ</t>
    </rPh>
    <phoneticPr fontId="1"/>
  </si>
  <si>
    <t>空き状況の閲覧</t>
    <rPh sb="0" eb="4">
      <t>アキジョウキョウ</t>
    </rPh>
    <rPh sb="5" eb="7">
      <t>エツラン</t>
    </rPh>
    <phoneticPr fontId="1"/>
  </si>
  <si>
    <t>予約（抽選）申込状況の閲覧</t>
    <rPh sb="0" eb="2">
      <t>ヨヤク</t>
    </rPh>
    <rPh sb="3" eb="5">
      <t>チュウセン</t>
    </rPh>
    <rPh sb="6" eb="8">
      <t>モウシコミ</t>
    </rPh>
    <rPh sb="11" eb="13">
      <t>エツラン</t>
    </rPh>
    <phoneticPr fontId="1"/>
  </si>
  <si>
    <t>任意の期間における室場ごとの空き状況が閲覧できること。</t>
    <rPh sb="9" eb="10">
      <t>シツ</t>
    </rPh>
    <rPh sb="10" eb="11">
      <t>ジョウ</t>
    </rPh>
    <rPh sb="14" eb="15">
      <t>ア</t>
    </rPh>
    <rPh sb="16" eb="18">
      <t>ジョウキョウ</t>
    </rPh>
    <rPh sb="19" eb="21">
      <t>エツラン</t>
    </rPh>
    <phoneticPr fontId="1"/>
  </si>
  <si>
    <t>任意の期間における室場ごとの予約（抽選）申込状況が閲覧できること。</t>
    <rPh sb="9" eb="10">
      <t>シツ</t>
    </rPh>
    <rPh sb="10" eb="11">
      <t>バ</t>
    </rPh>
    <rPh sb="14" eb="16">
      <t>ヨヤク</t>
    </rPh>
    <rPh sb="17" eb="19">
      <t>チュウセン</t>
    </rPh>
    <rPh sb="20" eb="22">
      <t>モウシコミ</t>
    </rPh>
    <rPh sb="22" eb="24">
      <t>ジョウキョウ</t>
    </rPh>
    <rPh sb="25" eb="27">
      <t>エツラン</t>
    </rPh>
    <phoneticPr fontId="1"/>
  </si>
  <si>
    <t>予約申込期間前に抽選申込を受付け、抽選を実施し、自動で当選、落選を決定できること。</t>
    <rPh sb="0" eb="7">
      <t>ヨヤクモウシコミキカンマエ</t>
    </rPh>
    <rPh sb="8" eb="10">
      <t>チュウセン</t>
    </rPh>
    <phoneticPr fontId="1"/>
  </si>
  <si>
    <t>２．予約（空き）状況の閲覧</t>
    <rPh sb="2" eb="4">
      <t>ヨヤク</t>
    </rPh>
    <rPh sb="5" eb="6">
      <t>ア</t>
    </rPh>
    <rPh sb="8" eb="10">
      <t>ジョウキョウ</t>
    </rPh>
    <rPh sb="11" eb="13">
      <t>エツラン</t>
    </rPh>
    <phoneticPr fontId="1"/>
  </si>
  <si>
    <t>予約情報の閲覧</t>
    <rPh sb="0" eb="4">
      <t>ヨヤクジョウホウ</t>
    </rPh>
    <rPh sb="5" eb="7">
      <t>エツラン</t>
    </rPh>
    <phoneticPr fontId="1"/>
  </si>
  <si>
    <t>一括申込</t>
    <rPh sb="0" eb="2">
      <t>イッカツ</t>
    </rPh>
    <rPh sb="2" eb="4">
      <t>モウシコミ</t>
    </rPh>
    <phoneticPr fontId="1"/>
  </si>
  <si>
    <t>予約（抽選）申込等</t>
    <rPh sb="3" eb="5">
      <t>チュウセン</t>
    </rPh>
    <rPh sb="8" eb="9">
      <t>トウ</t>
    </rPh>
    <phoneticPr fontId="1"/>
  </si>
  <si>
    <t>４．予約（抽選）管理</t>
    <rPh sb="2" eb="4">
      <t>ヨヤク</t>
    </rPh>
    <rPh sb="5" eb="7">
      <t>チュウセン</t>
    </rPh>
    <phoneticPr fontId="1"/>
  </si>
  <si>
    <t>項番</t>
    <phoneticPr fontId="1"/>
  </si>
  <si>
    <t>３．予約（抽選）の申込等</t>
    <rPh sb="5" eb="7">
      <t>チュウセン</t>
    </rPh>
    <rPh sb="11" eb="12">
      <t>トウ</t>
    </rPh>
    <phoneticPr fontId="1"/>
  </si>
  <si>
    <t>予約（抽選）申込や取消、変更後に通知メールが配信できること。</t>
    <rPh sb="3" eb="5">
      <t>チュウセン</t>
    </rPh>
    <phoneticPr fontId="1"/>
  </si>
  <si>
    <t>利用者検索</t>
  </si>
  <si>
    <t>メール配信①</t>
  </si>
  <si>
    <t>メール配信②</t>
  </si>
  <si>
    <t>メール配信③</t>
  </si>
  <si>
    <t>申込み完了前に入力内容及び利用料等の確認画面が表示されること。</t>
    <rPh sb="11" eb="12">
      <t>オヨ</t>
    </rPh>
    <rPh sb="13" eb="16">
      <t>リヨウリョウ</t>
    </rPh>
    <rPh sb="16" eb="17">
      <t>トウ</t>
    </rPh>
    <phoneticPr fontId="1"/>
  </si>
  <si>
    <t>決済手段の選択</t>
    <rPh sb="0" eb="4">
      <t>ケッサイシュダン</t>
    </rPh>
    <rPh sb="5" eb="7">
      <t>センタク</t>
    </rPh>
    <phoneticPr fontId="1"/>
  </si>
  <si>
    <t>管理者に対して現金で利用料を支払った場合等に、管理者が収納情報を反映できること。</t>
    <rPh sb="0" eb="3">
      <t>カンリシャ</t>
    </rPh>
    <rPh sb="4" eb="5">
      <t>タイ</t>
    </rPh>
    <rPh sb="7" eb="9">
      <t>ゲンキン</t>
    </rPh>
    <rPh sb="10" eb="13">
      <t>リヨウリョウ</t>
    </rPh>
    <rPh sb="14" eb="16">
      <t>シハラ</t>
    </rPh>
    <rPh sb="18" eb="20">
      <t>バアイ</t>
    </rPh>
    <rPh sb="20" eb="21">
      <t>トウ</t>
    </rPh>
    <rPh sb="23" eb="26">
      <t>カンリシャ</t>
    </rPh>
    <rPh sb="27" eb="31">
      <t>シュウノウジョウホウ</t>
    </rPh>
    <rPh sb="32" eb="34">
      <t>ハンエイ</t>
    </rPh>
    <phoneticPr fontId="1"/>
  </si>
  <si>
    <t>収納状況の確認</t>
    <rPh sb="0" eb="4">
      <t>シュウノウジョウキョウ</t>
    </rPh>
    <rPh sb="5" eb="7">
      <t>カクニン</t>
    </rPh>
    <phoneticPr fontId="1"/>
  </si>
  <si>
    <t>同一室場の予約（抽選）について、複数日時を一括で申し込むことができること。</t>
    <rPh sb="0" eb="2">
      <t>ドウイツ</t>
    </rPh>
    <rPh sb="2" eb="4">
      <t>シツバ</t>
    </rPh>
    <rPh sb="5" eb="7">
      <t>ヨヤク</t>
    </rPh>
    <rPh sb="8" eb="10">
      <t>チュウセン</t>
    </rPh>
    <rPh sb="16" eb="20">
      <t>フクスウニチジ</t>
    </rPh>
    <rPh sb="21" eb="23">
      <t>イッカツ</t>
    </rPh>
    <rPh sb="24" eb="25">
      <t>モウ</t>
    </rPh>
    <rPh sb="26" eb="27">
      <t>コ</t>
    </rPh>
    <phoneticPr fontId="1"/>
  </si>
  <si>
    <t>利用者が利用料をキャッシュレス決済によって支払うことができる機能を搭載すること（対応可能な決済方法を備考欄に記入）。</t>
    <rPh sb="0" eb="3">
      <t>リヨウシャ</t>
    </rPh>
    <rPh sb="4" eb="7">
      <t>リヨウリョウ</t>
    </rPh>
    <rPh sb="15" eb="17">
      <t>ケッサイ</t>
    </rPh>
    <rPh sb="21" eb="23">
      <t>シハラ</t>
    </rPh>
    <rPh sb="30" eb="32">
      <t>キノウ</t>
    </rPh>
    <rPh sb="33" eb="35">
      <t>トウサイ</t>
    </rPh>
    <rPh sb="40" eb="44">
      <t>タイオウカノウ</t>
    </rPh>
    <rPh sb="45" eb="49">
      <t>ケッサイホウホウ</t>
    </rPh>
    <rPh sb="50" eb="53">
      <t>ビコウラン</t>
    </rPh>
    <rPh sb="54" eb="56">
      <t>キニュウ</t>
    </rPh>
    <phoneticPr fontId="1"/>
  </si>
  <si>
    <t>キャッシュレス決済によって収納された利用料について、管理者からの指示に基づき、収納代行者から利用者に対して還付できること。</t>
    <rPh sb="7" eb="9">
      <t>ケッサイ</t>
    </rPh>
    <rPh sb="13" eb="15">
      <t>シュウノウ</t>
    </rPh>
    <rPh sb="18" eb="21">
      <t>リヨウリョウ</t>
    </rPh>
    <rPh sb="26" eb="29">
      <t>カンリシャ</t>
    </rPh>
    <rPh sb="32" eb="34">
      <t>シジ</t>
    </rPh>
    <rPh sb="35" eb="36">
      <t>モト</t>
    </rPh>
    <rPh sb="39" eb="43">
      <t>シュウノウダイコウ</t>
    </rPh>
    <rPh sb="43" eb="44">
      <t>シャ</t>
    </rPh>
    <rPh sb="46" eb="49">
      <t>リヨウシャ</t>
    </rPh>
    <rPh sb="50" eb="51">
      <t>タイ</t>
    </rPh>
    <rPh sb="53" eb="55">
      <t>カンプ</t>
    </rPh>
    <phoneticPr fontId="1"/>
  </si>
  <si>
    <t>利用者が現金支払いを含めた決済手段を選択できること。</t>
    <rPh sb="4" eb="8">
      <t>ゲンキンシハラ</t>
    </rPh>
    <rPh sb="10" eb="11">
      <t>フク</t>
    </rPh>
    <rPh sb="13" eb="17">
      <t>ケッサイシュダン</t>
    </rPh>
    <rPh sb="18" eb="20">
      <t>センタク</t>
    </rPh>
    <phoneticPr fontId="1"/>
  </si>
  <si>
    <t>利用料適用期間の設定</t>
    <rPh sb="0" eb="2">
      <t>リヨウ</t>
    </rPh>
    <rPh sb="3" eb="7">
      <t>テキヨウキカン</t>
    </rPh>
    <rPh sb="8" eb="10">
      <t>セッテイ</t>
    </rPh>
    <phoneticPr fontId="1"/>
  </si>
  <si>
    <t>利用者制限</t>
    <rPh sb="0" eb="3">
      <t>リヨウシャ</t>
    </rPh>
    <rPh sb="3" eb="5">
      <t>セイゲン</t>
    </rPh>
    <phoneticPr fontId="1"/>
  </si>
  <si>
    <t>利用者IDごとに利用可能な施設や室場、予約（抽選）申込等の制限ができること。</t>
    <rPh sb="8" eb="12">
      <t>リヨウカノウ</t>
    </rPh>
    <rPh sb="13" eb="15">
      <t>シセツ</t>
    </rPh>
    <rPh sb="16" eb="17">
      <t>シツ</t>
    </rPh>
    <rPh sb="17" eb="18">
      <t>ジョウ</t>
    </rPh>
    <rPh sb="19" eb="21">
      <t>ヨヤク</t>
    </rPh>
    <rPh sb="22" eb="24">
      <t>チュウセン</t>
    </rPh>
    <rPh sb="25" eb="27">
      <t>モウシコミ</t>
    </rPh>
    <rPh sb="27" eb="28">
      <t>トウ</t>
    </rPh>
    <rPh sb="29" eb="31">
      <t>セイゲン</t>
    </rPh>
    <phoneticPr fontId="1"/>
  </si>
  <si>
    <t>対象施設及び室場の登録、変更、削除ができること。また、室場ごとに予約可能時間や利用料等の設定ができること。</t>
    <rPh sb="0" eb="2">
      <t>タイショウ</t>
    </rPh>
    <rPh sb="4" eb="5">
      <t>オヨ</t>
    </rPh>
    <rPh sb="6" eb="8">
      <t>シツジョウ</t>
    </rPh>
    <rPh sb="27" eb="28">
      <t>シツ</t>
    </rPh>
    <rPh sb="28" eb="29">
      <t>バ</t>
    </rPh>
    <rPh sb="32" eb="36">
      <t>ヨヤクカノウ</t>
    </rPh>
    <rPh sb="36" eb="38">
      <t>ジカン</t>
    </rPh>
    <rPh sb="39" eb="42">
      <t>リヨウリョウ</t>
    </rPh>
    <rPh sb="42" eb="43">
      <t>トウ</t>
    </rPh>
    <rPh sb="44" eb="46">
      <t>セッテイ</t>
    </rPh>
    <phoneticPr fontId="1"/>
  </si>
  <si>
    <t>施設ごとに、当該施設が利用可能な利用者へのお知らせ情報が掲載できること。</t>
    <rPh sb="6" eb="10">
      <t>トウガイシセツ</t>
    </rPh>
    <rPh sb="11" eb="15">
      <t>リヨウカノウ</t>
    </rPh>
    <rPh sb="16" eb="19">
      <t>リヨウシャ</t>
    </rPh>
    <rPh sb="28" eb="30">
      <t>ケイサイ</t>
    </rPh>
    <phoneticPr fontId="1"/>
  </si>
  <si>
    <t>同一の登録名やメールアドレス等が既に登録されている場合は、警告等のアラート表示ができること。</t>
    <rPh sb="3" eb="6">
      <t>トウロクメイ</t>
    </rPh>
    <rPh sb="14" eb="15">
      <t>トウ</t>
    </rPh>
    <phoneticPr fontId="1"/>
  </si>
  <si>
    <t>料金計算</t>
    <rPh sb="0" eb="4">
      <t>リョウキンケイサン</t>
    </rPh>
    <phoneticPr fontId="1"/>
  </si>
  <si>
    <t>登録された条件に従って予約ごとの使用料の計算が自動でできること。</t>
    <rPh sb="0" eb="2">
      <t>トウロク</t>
    </rPh>
    <rPh sb="5" eb="7">
      <t>ジョウケン</t>
    </rPh>
    <rPh sb="8" eb="9">
      <t>シタガ</t>
    </rPh>
    <rPh sb="11" eb="13">
      <t>ヨヤク</t>
    </rPh>
    <rPh sb="16" eb="19">
      <t>シヨウリョウ</t>
    </rPh>
    <rPh sb="20" eb="22">
      <t>ケイサン</t>
    </rPh>
    <rPh sb="23" eb="25">
      <t>ジドウ</t>
    </rPh>
    <phoneticPr fontId="1"/>
  </si>
  <si>
    <t>予約の承認</t>
    <rPh sb="0" eb="2">
      <t>ヨヤク</t>
    </rPh>
    <rPh sb="3" eb="5">
      <t>ショウニン</t>
    </rPh>
    <phoneticPr fontId="1"/>
  </si>
  <si>
    <t>予約や利用者、決済手段等の単位で、利用料の収納状況（収納前、収納済等）が閲覧でき、Excel等のファイルで出力できること。</t>
    <rPh sb="0" eb="2">
      <t>ヨヤク</t>
    </rPh>
    <rPh sb="3" eb="6">
      <t>リヨウシャ</t>
    </rPh>
    <rPh sb="7" eb="11">
      <t>ケッサイシュダン</t>
    </rPh>
    <rPh sb="11" eb="12">
      <t>トウ</t>
    </rPh>
    <rPh sb="13" eb="15">
      <t>タンイ</t>
    </rPh>
    <rPh sb="17" eb="20">
      <t>リヨウリョウ</t>
    </rPh>
    <rPh sb="21" eb="25">
      <t>シュウノウジョウキョウ</t>
    </rPh>
    <rPh sb="26" eb="28">
      <t>シュウノウ</t>
    </rPh>
    <rPh sb="28" eb="29">
      <t>マエ</t>
    </rPh>
    <rPh sb="30" eb="32">
      <t>シュウノウ</t>
    </rPh>
    <rPh sb="32" eb="33">
      <t>スミ</t>
    </rPh>
    <rPh sb="33" eb="34">
      <t>トウ</t>
    </rPh>
    <rPh sb="36" eb="38">
      <t>エツラン</t>
    </rPh>
    <rPh sb="46" eb="47">
      <t>トウ</t>
    </rPh>
    <rPh sb="53" eb="55">
      <t>シュツリョク</t>
    </rPh>
    <phoneticPr fontId="1"/>
  </si>
  <si>
    <t>予約情報の登録、変更、削除等の操作履歴（操作したIDや操作日時等）が閲覧でき、Excel等のファイルで出力できること。</t>
    <rPh sb="0" eb="2">
      <t>ヨヤク</t>
    </rPh>
    <rPh sb="2" eb="4">
      <t>ジョウホウ</t>
    </rPh>
    <rPh sb="5" eb="7">
      <t>トウロク</t>
    </rPh>
    <rPh sb="8" eb="10">
      <t>ヘンコウ</t>
    </rPh>
    <rPh sb="11" eb="13">
      <t>サクジョ</t>
    </rPh>
    <rPh sb="13" eb="14">
      <t>トウ</t>
    </rPh>
    <rPh sb="15" eb="17">
      <t>ソウサ</t>
    </rPh>
    <rPh sb="20" eb="22">
      <t>ソウサ</t>
    </rPh>
    <rPh sb="27" eb="29">
      <t>ソウサ</t>
    </rPh>
    <rPh sb="34" eb="36">
      <t>エツラン</t>
    </rPh>
    <rPh sb="44" eb="45">
      <t>トウ</t>
    </rPh>
    <rPh sb="51" eb="53">
      <t>シュツリョク</t>
    </rPh>
    <phoneticPr fontId="1"/>
  </si>
  <si>
    <t>スマートロックとの連動</t>
    <rPh sb="9" eb="11">
      <t>レンドウ</t>
    </rPh>
    <phoneticPr fontId="1"/>
  </si>
  <si>
    <t>予約成立後、予約情報に紐づいたスマートロックを解錠するための暗証番号等の情報を利用者へメールで配信できること。</t>
    <rPh sb="0" eb="2">
      <t>ヨヤク</t>
    </rPh>
    <rPh sb="2" eb="4">
      <t>セイリツ</t>
    </rPh>
    <rPh sb="4" eb="5">
      <t>ゴ</t>
    </rPh>
    <rPh sb="6" eb="8">
      <t>ヨヤク</t>
    </rPh>
    <rPh sb="8" eb="10">
      <t>ジョウホウ</t>
    </rPh>
    <rPh sb="11" eb="12">
      <t>ヒモ</t>
    </rPh>
    <rPh sb="23" eb="25">
      <t>カイジョウ</t>
    </rPh>
    <rPh sb="30" eb="32">
      <t>アンショウ</t>
    </rPh>
    <rPh sb="32" eb="34">
      <t>バンゴウ</t>
    </rPh>
    <rPh sb="34" eb="35">
      <t>トウ</t>
    </rPh>
    <rPh sb="36" eb="38">
      <t>ジョウホウ</t>
    </rPh>
    <rPh sb="39" eb="42">
      <t>リヨウシャ</t>
    </rPh>
    <rPh sb="47" eb="49">
      <t>ハイシン</t>
    </rPh>
    <phoneticPr fontId="1"/>
  </si>
  <si>
    <t>予約（空き）状況の検索</t>
    <rPh sb="0" eb="2">
      <t>ヨヤク</t>
    </rPh>
    <rPh sb="3" eb="4">
      <t>ア</t>
    </rPh>
    <rPh sb="6" eb="8">
      <t>ジョウキョウ</t>
    </rPh>
    <rPh sb="9" eb="11">
      <t>ケンサク</t>
    </rPh>
    <phoneticPr fontId="1"/>
  </si>
  <si>
    <t>ログインなしにすべての室場の空き状況が閲覧できること。</t>
    <rPh sb="11" eb="13">
      <t>シツバ</t>
    </rPh>
    <rPh sb="19" eb="21">
      <t>エツラン</t>
    </rPh>
    <phoneticPr fontId="1"/>
  </si>
  <si>
    <t>必須</t>
    <rPh sb="0" eb="2">
      <t>ヒッス</t>
    </rPh>
    <phoneticPr fontId="1"/>
  </si>
  <si>
    <t>予約（空き）状況については、施設や室場、日時等で絞り込める機能を搭載すること。</t>
    <rPh sb="0" eb="2">
      <t>ヨヤク</t>
    </rPh>
    <rPh sb="3" eb="4">
      <t>ア</t>
    </rPh>
    <rPh sb="6" eb="8">
      <t>ジョウキョウ</t>
    </rPh>
    <rPh sb="14" eb="16">
      <t>シセツ</t>
    </rPh>
    <rPh sb="17" eb="19">
      <t>シツバ</t>
    </rPh>
    <rPh sb="20" eb="23">
      <t>ニチジトウ</t>
    </rPh>
    <rPh sb="24" eb="25">
      <t>シボ</t>
    </rPh>
    <rPh sb="26" eb="27">
      <t>コ</t>
    </rPh>
    <rPh sb="29" eb="31">
      <t>キノウ</t>
    </rPh>
    <rPh sb="32" eb="34">
      <t>トウサイ</t>
    </rPh>
    <phoneticPr fontId="1"/>
  </si>
  <si>
    <t>ログイン後、利用者自身が利用可能な室場における予約（抽選）申込や変更、取消ができること。</t>
    <rPh sb="4" eb="5">
      <t>ゴ</t>
    </rPh>
    <rPh sb="6" eb="11">
      <t>リヨウシャジシン</t>
    </rPh>
    <rPh sb="12" eb="16">
      <t>リヨウカノウ</t>
    </rPh>
    <rPh sb="17" eb="19">
      <t>シツバ</t>
    </rPh>
    <rPh sb="26" eb="28">
      <t>チュウセン</t>
    </rPh>
    <rPh sb="32" eb="34">
      <t>ヘンコウ</t>
    </rPh>
    <phoneticPr fontId="1"/>
  </si>
  <si>
    <t>空き状況の閲覧</t>
    <rPh sb="5" eb="7">
      <t>エツラン</t>
    </rPh>
    <phoneticPr fontId="1"/>
  </si>
  <si>
    <t>ログイン後、利用者自身が利用可能な室場における他の利用者も含めた予約情報の一部（利用日時、利用者ID等）を閲覧できること。</t>
    <rPh sb="4" eb="5">
      <t>ゴ</t>
    </rPh>
    <rPh sb="6" eb="11">
      <t>リヨウシャジシン</t>
    </rPh>
    <rPh sb="12" eb="16">
      <t>リヨウカノウ</t>
    </rPh>
    <rPh sb="17" eb="19">
      <t>シツバ</t>
    </rPh>
    <rPh sb="23" eb="24">
      <t>ホカ</t>
    </rPh>
    <rPh sb="25" eb="28">
      <t>リヨウシャ</t>
    </rPh>
    <rPh sb="29" eb="30">
      <t>フク</t>
    </rPh>
    <rPh sb="32" eb="36">
      <t>ヨヤクジョウホウ</t>
    </rPh>
    <rPh sb="37" eb="39">
      <t>イチブ</t>
    </rPh>
    <rPh sb="40" eb="44">
      <t>リヨウニチジ</t>
    </rPh>
    <rPh sb="45" eb="48">
      <t>リヨウシャ</t>
    </rPh>
    <rPh sb="50" eb="51">
      <t>トウ</t>
    </rPh>
    <rPh sb="53" eb="55">
      <t>エツラン</t>
    </rPh>
    <phoneticPr fontId="1"/>
  </si>
  <si>
    <t>予約（空き）状況の公開範囲</t>
    <rPh sb="0" eb="2">
      <t>ヨヤク</t>
    </rPh>
    <rPh sb="3" eb="4">
      <t>ア</t>
    </rPh>
    <rPh sb="6" eb="8">
      <t>ジョウキョウ</t>
    </rPh>
    <rPh sb="9" eb="11">
      <t>コウカイ</t>
    </rPh>
    <rPh sb="11" eb="13">
      <t>ハンイ</t>
    </rPh>
    <phoneticPr fontId="1"/>
  </si>
  <si>
    <t>予約（空き）状況については、未来（利用前）だけでなく、過去（利用後）の一定期間も閲覧できること。</t>
    <rPh sb="0" eb="2">
      <t>ヨヤク</t>
    </rPh>
    <rPh sb="3" eb="4">
      <t>ア</t>
    </rPh>
    <rPh sb="6" eb="8">
      <t>ジョウキョウ</t>
    </rPh>
    <rPh sb="14" eb="16">
      <t>ミライ</t>
    </rPh>
    <rPh sb="17" eb="20">
      <t>リヨウマエ</t>
    </rPh>
    <rPh sb="27" eb="29">
      <t>カコ</t>
    </rPh>
    <rPh sb="30" eb="33">
      <t>リヨウゴ</t>
    </rPh>
    <rPh sb="35" eb="39">
      <t>イッテイキカン</t>
    </rPh>
    <rPh sb="40" eb="42">
      <t>エツラン</t>
    </rPh>
    <phoneticPr fontId="1"/>
  </si>
  <si>
    <t>要望</t>
    <rPh sb="0" eb="2">
      <t>ヨウボウ</t>
    </rPh>
    <phoneticPr fontId="1"/>
  </si>
  <si>
    <t>抽選終了時にメールで利用者に当落結果を通知できること。</t>
    <rPh sb="0" eb="2">
      <t>チュウセン</t>
    </rPh>
    <rPh sb="2" eb="5">
      <t>シュウリョウジ</t>
    </rPh>
    <rPh sb="10" eb="13">
      <t>リヨウシャ</t>
    </rPh>
    <rPh sb="14" eb="18">
      <t>トウラクケッカ</t>
    </rPh>
    <rPh sb="19" eb="21">
      <t>ツウチ</t>
    </rPh>
    <phoneticPr fontId="1"/>
  </si>
  <si>
    <t>予約情報等の公開期間の設定</t>
    <rPh sb="0" eb="5">
      <t>ヨヤクジョウホウトウ</t>
    </rPh>
    <rPh sb="6" eb="10">
      <t>コウカイキカン</t>
    </rPh>
    <rPh sb="11" eb="13">
      <t>セッテイ</t>
    </rPh>
    <phoneticPr fontId="1"/>
  </si>
  <si>
    <t>施設ごとに、利用者等が閲覧できる予約情報等の公開期間を設定できること。</t>
    <rPh sb="0" eb="2">
      <t>シセツ</t>
    </rPh>
    <rPh sb="6" eb="9">
      <t>リヨウシャ</t>
    </rPh>
    <rPh sb="9" eb="10">
      <t>トウ</t>
    </rPh>
    <rPh sb="11" eb="13">
      <t>エツラン</t>
    </rPh>
    <rPh sb="16" eb="20">
      <t>ヨヤクジョウホウ</t>
    </rPh>
    <rPh sb="20" eb="21">
      <t>トウ</t>
    </rPh>
    <rPh sb="22" eb="26">
      <t>コウカイキカン</t>
    </rPh>
    <rPh sb="27" eb="29">
      <t>セッテイ</t>
    </rPh>
    <phoneticPr fontId="1"/>
  </si>
  <si>
    <t>登録されている利用者情報をExcel等のファイルに出力できること。</t>
    <rPh sb="7" eb="12">
      <t>リヨウシャジョウホウ</t>
    </rPh>
    <rPh sb="18" eb="19">
      <t>トウ</t>
    </rPh>
    <rPh sb="25" eb="27">
      <t>シュツリョク</t>
    </rPh>
    <phoneticPr fontId="1"/>
  </si>
  <si>
    <t>利用者情報の出力</t>
    <rPh sb="0" eb="5">
      <t>リヨウシャジョウホウ</t>
    </rPh>
    <rPh sb="6" eb="8">
      <t>シュツリョク</t>
    </rPh>
    <phoneticPr fontId="1"/>
  </si>
  <si>
    <t>利用者情報の登録③</t>
    <rPh sb="0" eb="5">
      <t>リヨウシャジョウホウ</t>
    </rPh>
    <rPh sb="6" eb="8">
      <t>トウロク</t>
    </rPh>
    <phoneticPr fontId="1"/>
  </si>
  <si>
    <t>利用者情報を入力したExcel等のファイルを取り込むことで、利用者情報が登録できること。</t>
    <rPh sb="6" eb="8">
      <t>ニュウリョク</t>
    </rPh>
    <rPh sb="10" eb="16">
      <t>エクセルトウ</t>
    </rPh>
    <rPh sb="22" eb="23">
      <t>ト</t>
    </rPh>
    <rPh sb="24" eb="25">
      <t>コ</t>
    </rPh>
    <rPh sb="30" eb="33">
      <t>リヨウシャ</t>
    </rPh>
    <rPh sb="33" eb="35">
      <t>ジョウホウ</t>
    </rPh>
    <rPh sb="36" eb="38">
      <t>トウロク</t>
    </rPh>
    <phoneticPr fontId="1"/>
  </si>
  <si>
    <t>利用者IDなしの予約</t>
    <rPh sb="0" eb="3">
      <t>リヨウシャ</t>
    </rPh>
    <rPh sb="8" eb="10">
      <t>ヨヤク</t>
    </rPh>
    <phoneticPr fontId="1"/>
  </si>
  <si>
    <t>管理者の操作等によって、利用者IDを不要とする予約が可能とすること。</t>
    <rPh sb="0" eb="3">
      <t>カンリシャ</t>
    </rPh>
    <rPh sb="4" eb="7">
      <t>ソウサトウ</t>
    </rPh>
    <rPh sb="12" eb="15">
      <t>リヨウシャ</t>
    </rPh>
    <rPh sb="18" eb="20">
      <t>フヨウ</t>
    </rPh>
    <rPh sb="23" eb="25">
      <t>ヨヤク</t>
    </rPh>
    <rPh sb="26" eb="28">
      <t>カノウ</t>
    </rPh>
    <phoneticPr fontId="1"/>
  </si>
  <si>
    <t>有効期限の登録</t>
    <rPh sb="0" eb="4">
      <t>ユウコウキゲン</t>
    </rPh>
    <rPh sb="5" eb="7">
      <t>トウロク</t>
    </rPh>
    <phoneticPr fontId="1"/>
  </si>
  <si>
    <t>利用者による予約申込等ができる期限を設定及び更新ができること（例：●●年３月分までの予約申込等が可能など）。</t>
    <rPh sb="0" eb="3">
      <t>リヨウシャ</t>
    </rPh>
    <rPh sb="6" eb="11">
      <t>ヨヤクモウシコミトウ</t>
    </rPh>
    <rPh sb="15" eb="17">
      <t>キゲン</t>
    </rPh>
    <rPh sb="18" eb="20">
      <t>セッテイ</t>
    </rPh>
    <rPh sb="20" eb="21">
      <t>オヨ</t>
    </rPh>
    <rPh sb="22" eb="24">
      <t>コウシン</t>
    </rPh>
    <rPh sb="31" eb="32">
      <t>レイ</t>
    </rPh>
    <rPh sb="35" eb="36">
      <t>ネン</t>
    </rPh>
    <rPh sb="37" eb="38">
      <t>ツキ</t>
    </rPh>
    <rPh sb="38" eb="39">
      <t>ブン</t>
    </rPh>
    <rPh sb="42" eb="46">
      <t>ヨヤクモウシコミ</t>
    </rPh>
    <rPh sb="46" eb="47">
      <t>トウ</t>
    </rPh>
    <rPh sb="48" eb="50">
      <t>カノウ</t>
    </rPh>
    <phoneticPr fontId="1"/>
  </si>
  <si>
    <t>利用者が自身の収納状況（収納前、収納済等）が確認できること。</t>
    <rPh sb="0" eb="3">
      <t>リヨウシャ</t>
    </rPh>
    <rPh sb="4" eb="6">
      <t>ジシン</t>
    </rPh>
    <rPh sb="7" eb="9">
      <t>シュウノウ</t>
    </rPh>
    <rPh sb="9" eb="11">
      <t>ジョウキョウ</t>
    </rPh>
    <rPh sb="22" eb="24">
      <t>カクニン</t>
    </rPh>
    <phoneticPr fontId="1"/>
  </si>
  <si>
    <t>利用料減免の設定</t>
    <rPh sb="0" eb="3">
      <t>リヨウリョウ</t>
    </rPh>
    <rPh sb="3" eb="5">
      <t>ゲンメン</t>
    </rPh>
    <phoneticPr fontId="1"/>
  </si>
  <si>
    <t>利用者情報と連動した利用料減免の設定、もしくは１つの室場に複数の利用料の設定ができること。</t>
    <rPh sb="0" eb="3">
      <t>リヨウシャ</t>
    </rPh>
    <rPh sb="3" eb="5">
      <t>ジョウホウ</t>
    </rPh>
    <rPh sb="6" eb="8">
      <t>レンドウ</t>
    </rPh>
    <rPh sb="10" eb="13">
      <t>リヨウリョウ</t>
    </rPh>
    <rPh sb="13" eb="15">
      <t>ゲンメン</t>
    </rPh>
    <rPh sb="16" eb="18">
      <t>セッテイ</t>
    </rPh>
    <rPh sb="26" eb="28">
      <t>シツバ</t>
    </rPh>
    <rPh sb="29" eb="31">
      <t>フクスウ</t>
    </rPh>
    <rPh sb="32" eb="35">
      <t>リヨウリョウ</t>
    </rPh>
    <rPh sb="36" eb="38">
      <t>セッテイ</t>
    </rPh>
    <phoneticPr fontId="1"/>
  </si>
  <si>
    <t>祝日・休校日等の設定</t>
    <rPh sb="0" eb="2">
      <t>シュクジツ</t>
    </rPh>
    <rPh sb="3" eb="5">
      <t>キュウコウ</t>
    </rPh>
    <rPh sb="6" eb="7">
      <t>トウ</t>
    </rPh>
    <rPh sb="8" eb="10">
      <t>セッテイ</t>
    </rPh>
    <phoneticPr fontId="1"/>
  </si>
  <si>
    <t>申込期間の設定</t>
    <rPh sb="5" eb="7">
      <t>セッテイ</t>
    </rPh>
    <phoneticPr fontId="1"/>
  </si>
  <si>
    <t>申込制限の設定</t>
    <rPh sb="0" eb="2">
      <t>モウシコミ</t>
    </rPh>
    <rPh sb="2" eb="4">
      <t>セイゲン</t>
    </rPh>
    <rPh sb="5" eb="7">
      <t>セッテイ</t>
    </rPh>
    <phoneticPr fontId="1"/>
  </si>
  <si>
    <t>申込回数等の設定</t>
    <rPh sb="0" eb="2">
      <t>モウシコミ</t>
    </rPh>
    <rPh sb="2" eb="4">
      <t>カイスウ</t>
    </rPh>
    <rPh sb="4" eb="5">
      <t>トウ</t>
    </rPh>
    <rPh sb="6" eb="8">
      <t>セッテイ</t>
    </rPh>
    <phoneticPr fontId="1"/>
  </si>
  <si>
    <t>利用料の設定</t>
    <rPh sb="0" eb="2">
      <t>リヨウ</t>
    </rPh>
    <rPh sb="4" eb="6">
      <t>セッテイ</t>
    </rPh>
    <phoneticPr fontId="1"/>
  </si>
  <si>
    <t>室場ごとに利用料が設定できること。</t>
    <rPh sb="0" eb="2">
      <t>シツジョウ</t>
    </rPh>
    <rPh sb="5" eb="8">
      <t>リヨウリョウ</t>
    </rPh>
    <rPh sb="9" eb="11">
      <t>セッテイ</t>
    </rPh>
    <phoneticPr fontId="1"/>
  </si>
  <si>
    <t>室場ごとに利用料の適用期間が設定できること。</t>
    <rPh sb="0" eb="1">
      <t>シツ</t>
    </rPh>
    <rPh sb="1" eb="2">
      <t>バ</t>
    </rPh>
    <rPh sb="5" eb="8">
      <t>リヨウリョウ</t>
    </rPh>
    <rPh sb="9" eb="13">
      <t>テキヨウキカン</t>
    </rPh>
    <rPh sb="14" eb="16">
      <t>セッテイ</t>
    </rPh>
    <phoneticPr fontId="1"/>
  </si>
  <si>
    <t>管理者が、施設または室場に設定された予約制限等に関係なく、予約情報の登録、変更、削除、閲覧ができること。</t>
    <rPh sb="0" eb="3">
      <t>カンリシャ</t>
    </rPh>
    <rPh sb="29" eb="33">
      <t>ヨヤクジョウホウ</t>
    </rPh>
    <rPh sb="43" eb="45">
      <t>エツラン</t>
    </rPh>
    <phoneticPr fontId="1"/>
  </si>
  <si>
    <t>４．料金の支払い</t>
    <rPh sb="2" eb="4">
      <t>リョウキン</t>
    </rPh>
    <rPh sb="5" eb="7">
      <t>シハラ</t>
    </rPh>
    <phoneticPr fontId="1"/>
  </si>
  <si>
    <t>５．料金管理</t>
    <rPh sb="2" eb="4">
      <t>リョウキン</t>
    </rPh>
    <rPh sb="4" eb="6">
      <t>カンリ</t>
    </rPh>
    <phoneticPr fontId="1"/>
  </si>
  <si>
    <t>管理者による承認もしくは利用料の収納によって予約が成立する機能を搭載すること（承認等を必要としない予約成立の機能も搭載すること）。</t>
    <rPh sb="0" eb="3">
      <t>カンリシャ</t>
    </rPh>
    <rPh sb="6" eb="8">
      <t>ショウニン</t>
    </rPh>
    <rPh sb="12" eb="15">
      <t>リヨウリョウ</t>
    </rPh>
    <rPh sb="16" eb="18">
      <t>シュウノウ</t>
    </rPh>
    <rPh sb="22" eb="24">
      <t>ヨヤク</t>
    </rPh>
    <rPh sb="25" eb="27">
      <t>セイリツ</t>
    </rPh>
    <rPh sb="29" eb="31">
      <t>キノウ</t>
    </rPh>
    <rPh sb="32" eb="34">
      <t>トウサイ</t>
    </rPh>
    <rPh sb="39" eb="42">
      <t>ショウニントウ</t>
    </rPh>
    <rPh sb="43" eb="45">
      <t>ヒツヨウ</t>
    </rPh>
    <rPh sb="49" eb="53">
      <t>ヨヤクセイリツ</t>
    </rPh>
    <rPh sb="54" eb="56">
      <t>キノウ</t>
    </rPh>
    <rPh sb="57" eb="59">
      <t>トウサイ</t>
    </rPh>
    <phoneticPr fontId="1"/>
  </si>
  <si>
    <t>必須</t>
    <rPh sb="0" eb="2">
      <t>ヒッス</t>
    </rPh>
    <phoneticPr fontId="1"/>
  </si>
  <si>
    <t>要望</t>
    <rPh sb="0" eb="2">
      <t>ヨウボウ</t>
    </rPh>
    <phoneticPr fontId="1"/>
  </si>
  <si>
    <t>●「標準対応」</t>
    <phoneticPr fontId="1"/>
  </si>
  <si>
    <t>○「代替案対応」</t>
    <phoneticPr fontId="1"/>
  </si>
  <si>
    <t>△「カスタマイズ対応」</t>
    <phoneticPr fontId="1"/>
  </si>
  <si>
    <t>×「対応不可」</t>
    <phoneticPr fontId="1"/>
  </si>
  <si>
    <t>アクセス制御</t>
    <rPh sb="4" eb="6">
      <t>セイギョ</t>
    </rPh>
    <phoneticPr fontId="1"/>
  </si>
  <si>
    <t>ワンタイムパスワードや認証用USBキー等の多要素認証、またはデバイス認証が使えること。</t>
    <rPh sb="11" eb="14">
      <t>ニンショウヨウ</t>
    </rPh>
    <rPh sb="19" eb="20">
      <t>トウ</t>
    </rPh>
    <rPh sb="21" eb="24">
      <t>タヨウソ</t>
    </rPh>
    <rPh sb="24" eb="26">
      <t>ニンショウ</t>
    </rPh>
    <rPh sb="34" eb="36">
      <t>ニンショウ</t>
    </rPh>
    <rPh sb="37" eb="38">
      <t>ツカ</t>
    </rPh>
    <phoneticPr fontId="1"/>
  </si>
  <si>
    <t>パスワード管理</t>
    <rPh sb="5" eb="7">
      <t>カンリ</t>
    </rPh>
    <phoneticPr fontId="1"/>
  </si>
  <si>
    <t>パスワードは長さ10文字以上、かつ、英大文字、英小文字、記号、及び数字を含めた設定ができること。</t>
    <rPh sb="6" eb="7">
      <t>ナガ</t>
    </rPh>
    <rPh sb="10" eb="12">
      <t>モジ</t>
    </rPh>
    <rPh sb="12" eb="14">
      <t>イジョウ</t>
    </rPh>
    <rPh sb="18" eb="19">
      <t>エイ</t>
    </rPh>
    <rPh sb="19" eb="22">
      <t>オオモジ</t>
    </rPh>
    <rPh sb="23" eb="24">
      <t>エイ</t>
    </rPh>
    <rPh sb="24" eb="27">
      <t>コモジ</t>
    </rPh>
    <rPh sb="28" eb="30">
      <t>キゴウ</t>
    </rPh>
    <rPh sb="31" eb="32">
      <t>オヨ</t>
    </rPh>
    <rPh sb="33" eb="35">
      <t>スウジ</t>
    </rPh>
    <rPh sb="36" eb="37">
      <t>フク</t>
    </rPh>
    <rPh sb="39" eb="41">
      <t>セッテイ</t>
    </rPh>
    <phoneticPr fontId="1"/>
  </si>
  <si>
    <t>必須</t>
    <rPh sb="0" eb="2">
      <t>ヒッス</t>
    </rPh>
    <phoneticPr fontId="1"/>
  </si>
  <si>
    <t>認証制限</t>
    <rPh sb="0" eb="2">
      <t>ニンショウ</t>
    </rPh>
    <rPh sb="2" eb="4">
      <t>セイゲン</t>
    </rPh>
    <phoneticPr fontId="1"/>
  </si>
  <si>
    <t>認証解除</t>
    <rPh sb="0" eb="2">
      <t>ニンショウ</t>
    </rPh>
    <rPh sb="2" eb="4">
      <t>カイジョ</t>
    </rPh>
    <phoneticPr fontId="1"/>
  </si>
  <si>
    <t>一定回数認証に失敗した場合に、認証不能にする等の制限ができること。</t>
    <rPh sb="0" eb="4">
      <t>イッテイカイスウ</t>
    </rPh>
    <rPh sb="4" eb="6">
      <t>ニンショウ</t>
    </rPh>
    <rPh sb="7" eb="9">
      <t>シッパイ</t>
    </rPh>
    <rPh sb="11" eb="13">
      <t>バアイ</t>
    </rPh>
    <rPh sb="15" eb="19">
      <t>ニンショウフノウ</t>
    </rPh>
    <rPh sb="22" eb="23">
      <t>トウ</t>
    </rPh>
    <rPh sb="24" eb="26">
      <t>セイゲン</t>
    </rPh>
    <phoneticPr fontId="1"/>
  </si>
  <si>
    <t>能動的に認証を解除（手動ログアウト）できるとともに、一定時間経過等により認証が解除（自動ログアウト）ができること。</t>
    <rPh sb="0" eb="3">
      <t>ノウドウテキ</t>
    </rPh>
    <rPh sb="4" eb="6">
      <t>ニンショウ</t>
    </rPh>
    <rPh sb="7" eb="9">
      <t>カイジョ</t>
    </rPh>
    <rPh sb="10" eb="12">
      <t>シュドウ</t>
    </rPh>
    <rPh sb="26" eb="28">
      <t>イッテイ</t>
    </rPh>
    <rPh sb="28" eb="30">
      <t>ジカン</t>
    </rPh>
    <rPh sb="30" eb="32">
      <t>ケイカ</t>
    </rPh>
    <rPh sb="32" eb="33">
      <t>トウ</t>
    </rPh>
    <rPh sb="36" eb="38">
      <t>ニンショウ</t>
    </rPh>
    <rPh sb="39" eb="41">
      <t>カイジョ</t>
    </rPh>
    <rPh sb="42" eb="44">
      <t>ジドウ</t>
    </rPh>
    <phoneticPr fontId="1"/>
  </si>
  <si>
    <t>利用者自身が随時パスワードの変更ができること。</t>
    <rPh sb="0" eb="3">
      <t>リヨウシャ</t>
    </rPh>
    <rPh sb="3" eb="5">
      <t>ジシン</t>
    </rPh>
    <rPh sb="6" eb="8">
      <t>ズイジ</t>
    </rPh>
    <phoneticPr fontId="1"/>
  </si>
  <si>
    <t>システム内に利用者のクレジットカード情報等を保存しないこと。</t>
    <rPh sb="4" eb="5">
      <t>ナイ</t>
    </rPh>
    <rPh sb="6" eb="9">
      <t>リヨウシャ</t>
    </rPh>
    <rPh sb="18" eb="20">
      <t>ジョウホウ</t>
    </rPh>
    <rPh sb="20" eb="21">
      <t>トウ</t>
    </rPh>
    <rPh sb="22" eb="24">
      <t>ホゾン</t>
    </rPh>
    <phoneticPr fontId="1"/>
  </si>
  <si>
    <t>決済情報の取扱い</t>
    <rPh sb="0" eb="4">
      <t>ケッサイジョウホウ</t>
    </rPh>
    <rPh sb="5" eb="7">
      <t>トリアツカ</t>
    </rPh>
    <phoneticPr fontId="1"/>
  </si>
  <si>
    <t>収納済の利用料を同一利用者の他の予約情報へ振替ができること（例：4/1の利用料をキャンセル等に伴い、4/15の利用料の支払いに充てる）。</t>
    <rPh sb="0" eb="3">
      <t>シュウノウズ</t>
    </rPh>
    <rPh sb="4" eb="7">
      <t>リヨウリョウ</t>
    </rPh>
    <rPh sb="8" eb="10">
      <t>ドウイツ</t>
    </rPh>
    <rPh sb="10" eb="13">
      <t>リヨウシャ</t>
    </rPh>
    <rPh sb="14" eb="15">
      <t>ホカ</t>
    </rPh>
    <rPh sb="16" eb="20">
      <t>ヨヤクジョウホウ</t>
    </rPh>
    <rPh sb="21" eb="22">
      <t>フ</t>
    </rPh>
    <rPh sb="22" eb="23">
      <t>カ</t>
    </rPh>
    <rPh sb="30" eb="31">
      <t>レイ</t>
    </rPh>
    <rPh sb="36" eb="39">
      <t>リヨウリョウ</t>
    </rPh>
    <rPh sb="45" eb="46">
      <t>トウ</t>
    </rPh>
    <rPh sb="47" eb="48">
      <t>トモナ</t>
    </rPh>
    <rPh sb="55" eb="58">
      <t>リヨウリョウ</t>
    </rPh>
    <rPh sb="59" eb="61">
      <t>シハラ</t>
    </rPh>
    <rPh sb="63" eb="64">
      <t>ア</t>
    </rPh>
    <phoneticPr fontId="1"/>
  </si>
  <si>
    <t>質問</t>
    <rPh sb="0" eb="2">
      <t>シツモン</t>
    </rPh>
    <phoneticPr fontId="1"/>
  </si>
  <si>
    <t>■基本事項</t>
    <rPh sb="1" eb="5">
      <t>キホンジコウ</t>
    </rPh>
    <phoneticPr fontId="1"/>
  </si>
  <si>
    <t>■セキュリティ対策</t>
    <rPh sb="7" eb="9">
      <t>タイサク</t>
    </rPh>
    <phoneticPr fontId="1"/>
  </si>
  <si>
    <t>(1) 各項の対応欄について、●「標準対応」、○「代替案対応」、△「カスタマイズ対応」、×「対応不可」を選択してください。</t>
    <rPh sb="4" eb="6">
      <t>カクコウ</t>
    </rPh>
    <rPh sb="7" eb="9">
      <t>タイオウ</t>
    </rPh>
    <rPh sb="9" eb="10">
      <t>ラン</t>
    </rPh>
    <rPh sb="17" eb="19">
      <t>ヒョウジュン</t>
    </rPh>
    <rPh sb="19" eb="21">
      <t>タイオウ</t>
    </rPh>
    <rPh sb="25" eb="28">
      <t>ダイタイアン</t>
    </rPh>
    <rPh sb="28" eb="30">
      <t>タイオウ</t>
    </rPh>
    <rPh sb="40" eb="42">
      <t>タイオウ</t>
    </rPh>
    <rPh sb="46" eb="48">
      <t>タイオウ</t>
    </rPh>
    <rPh sb="48" eb="50">
      <t>フカ</t>
    </rPh>
    <rPh sb="52" eb="54">
      <t>センタク</t>
    </rPh>
    <phoneticPr fontId="1"/>
  </si>
  <si>
    <t>(2) ○または△を選択した場合は具体的な対応内容を、×を選択した場合は理由を、それぞれ備考欄に記入してください。</t>
    <rPh sb="10" eb="12">
      <t>センタク</t>
    </rPh>
    <rPh sb="14" eb="16">
      <t>バアイ</t>
    </rPh>
    <rPh sb="17" eb="20">
      <t>グタイテキ</t>
    </rPh>
    <rPh sb="21" eb="23">
      <t>タイオウ</t>
    </rPh>
    <rPh sb="23" eb="25">
      <t>ナイヨウ</t>
    </rPh>
    <rPh sb="29" eb="31">
      <t>センタク</t>
    </rPh>
    <rPh sb="33" eb="35">
      <t>バアイ</t>
    </rPh>
    <rPh sb="36" eb="38">
      <t>リユウ</t>
    </rPh>
    <rPh sb="46" eb="47">
      <t>ラン</t>
    </rPh>
    <rPh sb="48" eb="50">
      <t>キニュウ</t>
    </rPh>
    <phoneticPr fontId="1"/>
  </si>
  <si>
    <t>(2) 回答内容が企画提案書に含まれている場合は、回答欄に「企画提案書●ページに記載」等と記入していただく対応も可とします。</t>
    <rPh sb="4" eb="8">
      <t>カイトウナイヨウ</t>
    </rPh>
    <rPh sb="9" eb="14">
      <t>キカクテイアンショ</t>
    </rPh>
    <rPh sb="15" eb="16">
      <t>フク</t>
    </rPh>
    <rPh sb="21" eb="23">
      <t>バアイ</t>
    </rPh>
    <rPh sb="25" eb="28">
      <t>カイトウラン</t>
    </rPh>
    <rPh sb="30" eb="35">
      <t>キカクテイアンショ</t>
    </rPh>
    <rPh sb="40" eb="42">
      <t>キサイ</t>
    </rPh>
    <rPh sb="43" eb="44">
      <t>トウ</t>
    </rPh>
    <rPh sb="45" eb="47">
      <t>キニュウ</t>
    </rPh>
    <rPh sb="53" eb="55">
      <t>タイオウ</t>
    </rPh>
    <rPh sb="56" eb="57">
      <t>カ</t>
    </rPh>
    <phoneticPr fontId="1"/>
  </si>
  <si>
    <t>日本国の法令の範囲内で運用できるサービスであり、個人情報のデータが保管されるデータセンターが日本国内にあるか。</t>
    <phoneticPr fontId="1"/>
  </si>
  <si>
    <t>複数の自治体や企業が同じサービスを共有して利用する方式（マルチテナント）である場合は、他の自治体や企業が本市のデータにアクセスできないものであるか。</t>
    <phoneticPr fontId="1"/>
  </si>
  <si>
    <t>提供に必要なソフトウェアのバージョンアップがある場合は、受託者の負担で対応できるか。</t>
    <rPh sb="0" eb="2">
      <t>テイキョウ</t>
    </rPh>
    <rPh sb="3" eb="5">
      <t>ヒツヨウ</t>
    </rPh>
    <rPh sb="24" eb="26">
      <t>バアイ</t>
    </rPh>
    <rPh sb="28" eb="31">
      <t>ジュタクシャ</t>
    </rPh>
    <rPh sb="32" eb="34">
      <t>フタン</t>
    </rPh>
    <rPh sb="35" eb="37">
      <t>タイオウ</t>
    </rPh>
    <phoneticPr fontId="1"/>
  </si>
  <si>
    <t>利用に当たって、専用ソフトのインストールが不要であるか。</t>
    <rPh sb="0" eb="2">
      <t>リヨウ</t>
    </rPh>
    <rPh sb="3" eb="4">
      <t>ア</t>
    </rPh>
    <rPh sb="8" eb="10">
      <t>センヨウ</t>
    </rPh>
    <rPh sb="21" eb="23">
      <t>フヨウ</t>
    </rPh>
    <phoneticPr fontId="1"/>
  </si>
  <si>
    <t>本市が行う各種設定変更等の操作が、プログラミング等の専門知識を必要とすることなく、実施できるか。</t>
    <rPh sb="0" eb="2">
      <t>ホンシ</t>
    </rPh>
    <rPh sb="3" eb="4">
      <t>オコナ</t>
    </rPh>
    <rPh sb="5" eb="7">
      <t>カクシュ</t>
    </rPh>
    <rPh sb="7" eb="9">
      <t>セッテイ</t>
    </rPh>
    <rPh sb="9" eb="11">
      <t>ヘンコウ</t>
    </rPh>
    <rPh sb="11" eb="12">
      <t>トウ</t>
    </rPh>
    <rPh sb="13" eb="15">
      <t>ソウサ</t>
    </rPh>
    <rPh sb="24" eb="25">
      <t>トウ</t>
    </rPh>
    <rPh sb="26" eb="28">
      <t>センモン</t>
    </rPh>
    <rPh sb="28" eb="30">
      <t>チシキ</t>
    </rPh>
    <rPh sb="31" eb="33">
      <t>ヒツヨウ</t>
    </rPh>
    <rPh sb="41" eb="43">
      <t>ジッシ</t>
    </rPh>
    <phoneticPr fontId="1"/>
  </si>
  <si>
    <t>利用時間だけ有効な暗証番号等の発行及び利用者への通知が自動的にでき、その暗証番号等によってスマートロックの解錠ができるよう、予約システムとスマートロックが連動できるか。</t>
    <rPh sb="0" eb="2">
      <t>リヨウ</t>
    </rPh>
    <rPh sb="2" eb="4">
      <t>ジカン</t>
    </rPh>
    <rPh sb="6" eb="8">
      <t>ユウコウ</t>
    </rPh>
    <rPh sb="9" eb="11">
      <t>アンショウ</t>
    </rPh>
    <rPh sb="11" eb="13">
      <t>バンゴウ</t>
    </rPh>
    <rPh sb="13" eb="14">
      <t>トウ</t>
    </rPh>
    <rPh sb="15" eb="17">
      <t>ハッコウ</t>
    </rPh>
    <rPh sb="17" eb="18">
      <t>オヨ</t>
    </rPh>
    <rPh sb="19" eb="22">
      <t>リヨウシャ</t>
    </rPh>
    <rPh sb="24" eb="26">
      <t>ツウチ</t>
    </rPh>
    <rPh sb="27" eb="29">
      <t>ジドウ</t>
    </rPh>
    <rPh sb="29" eb="30">
      <t>テキ</t>
    </rPh>
    <rPh sb="36" eb="38">
      <t>アンショウ</t>
    </rPh>
    <rPh sb="38" eb="40">
      <t>バンゴウ</t>
    </rPh>
    <rPh sb="40" eb="41">
      <t>トウ</t>
    </rPh>
    <rPh sb="53" eb="55">
      <t>カイジョウ</t>
    </rPh>
    <rPh sb="62" eb="64">
      <t>ヨヤク</t>
    </rPh>
    <rPh sb="77" eb="79">
      <t>レンドウ</t>
    </rPh>
    <phoneticPr fontId="1"/>
  </si>
  <si>
    <t>本市及び利用者が、パソコンやスマートフォンにより、各種ブラウザを通じて利用できるか（推奨環境等も御回答ください）。</t>
    <rPh sb="42" eb="46">
      <t>スイショウカンキョウ</t>
    </rPh>
    <rPh sb="46" eb="47">
      <t>トウ</t>
    </rPh>
    <rPh sb="48" eb="51">
      <t>ゴカイトウ</t>
    </rPh>
    <phoneticPr fontId="1"/>
  </si>
  <si>
    <t>最新のOS及びブラウザに対応できるか。</t>
    <phoneticPr fontId="1"/>
  </si>
  <si>
    <t>冗長構成や冗長回線等の実装により可用性を十分に考慮した設計となっているか。</t>
    <phoneticPr fontId="1"/>
  </si>
  <si>
    <t>定期的に時刻同期を行う等、取得するログの時刻、タイムゾーンを統一できるか。</t>
    <phoneticPr fontId="1"/>
  </si>
  <si>
    <t>アクセシビリティの確保と向上のための取り組みや、すべての利用者が支障なく利用できるための配慮等がされているか。</t>
    <rPh sb="28" eb="31">
      <t>リヨウシャ</t>
    </rPh>
    <rPh sb="32" eb="34">
      <t>シショウ</t>
    </rPh>
    <rPh sb="36" eb="38">
      <t>リヨウ</t>
    </rPh>
    <rPh sb="44" eb="46">
      <t>ハイリョ</t>
    </rPh>
    <rPh sb="46" eb="47">
      <t>トウ</t>
    </rPh>
    <phoneticPr fontId="1"/>
  </si>
  <si>
    <t>本業務の契約期間内で、最大20箇所の増加（室場単位、対象施設の増加を含む）に、追加費用の発生なく対応できるか。</t>
    <phoneticPr fontId="1"/>
  </si>
  <si>
    <t>(1) 各項の質問に対して、具体的な対応内容等を回答欄に記入してください。</t>
    <rPh sb="4" eb="6">
      <t>カクコウ</t>
    </rPh>
    <rPh sb="7" eb="9">
      <t>シツモン</t>
    </rPh>
    <rPh sb="10" eb="11">
      <t>タイ</t>
    </rPh>
    <rPh sb="14" eb="17">
      <t>グタイテキ</t>
    </rPh>
    <rPh sb="18" eb="20">
      <t>タイオウ</t>
    </rPh>
    <rPh sb="20" eb="23">
      <t>ナイヨウトウ</t>
    </rPh>
    <rPh sb="24" eb="26">
      <t>カイトウ</t>
    </rPh>
    <rPh sb="26" eb="27">
      <t>ラン</t>
    </rPh>
    <rPh sb="28" eb="30">
      <t>キニュウ</t>
    </rPh>
    <phoneticPr fontId="1"/>
  </si>
  <si>
    <t>(3) 契約締結前に、本市との協議が必要と考えられる部分がある場合は、その内容を具体的に記入してください。</t>
    <rPh sb="4" eb="9">
      <t>ケイヤクテイケツマエ</t>
    </rPh>
    <rPh sb="11" eb="13">
      <t>ホンシ</t>
    </rPh>
    <rPh sb="15" eb="17">
      <t>キョウギ</t>
    </rPh>
    <rPh sb="18" eb="20">
      <t>ヒツヨウ</t>
    </rPh>
    <rPh sb="21" eb="22">
      <t>カンガ</t>
    </rPh>
    <rPh sb="26" eb="28">
      <t>ブブン</t>
    </rPh>
    <rPh sb="31" eb="33">
      <t>バアイ</t>
    </rPh>
    <rPh sb="37" eb="39">
      <t>ナイヨウ</t>
    </rPh>
    <rPh sb="40" eb="43">
      <t>グタイテキ</t>
    </rPh>
    <rPh sb="44" eb="46">
      <t>キニュウ</t>
    </rPh>
    <phoneticPr fontId="1"/>
  </si>
  <si>
    <t>SSL/TLSサーバー証明書を使用してサイトの実在証明と暗号化通信を行う等の機密情報漏えい対策が講じられているか。</t>
    <phoneticPr fontId="1"/>
  </si>
  <si>
    <t>クロスサイトスクリプティング、SQLインジェクション等へのセキュリティ対策が講じられているか。</t>
    <rPh sb="26" eb="27">
      <t>トウ</t>
    </rPh>
    <rPh sb="35" eb="37">
      <t>タイサク</t>
    </rPh>
    <rPh sb="38" eb="39">
      <t>コウ</t>
    </rPh>
    <phoneticPr fontId="1"/>
  </si>
  <si>
    <t>定期的にバックアップを取得し、障害等でデータが破損した際には、バックアップ時点のデータに復旧できるか。</t>
    <rPh sb="0" eb="2">
      <t>テイキ</t>
    </rPh>
    <rPh sb="2" eb="3">
      <t>テキ</t>
    </rPh>
    <rPh sb="11" eb="13">
      <t>シュトク</t>
    </rPh>
    <rPh sb="15" eb="17">
      <t>ショウガイ</t>
    </rPh>
    <rPh sb="17" eb="18">
      <t>ナド</t>
    </rPh>
    <rPh sb="23" eb="25">
      <t>ハソン</t>
    </rPh>
    <rPh sb="27" eb="28">
      <t>サイ</t>
    </rPh>
    <rPh sb="37" eb="39">
      <t>ジテン</t>
    </rPh>
    <rPh sb="44" eb="46">
      <t>フッキュウ</t>
    </rPh>
    <phoneticPr fontId="1"/>
  </si>
  <si>
    <t>バックアップデータを含む保管データは、すべて暗号化等の対策が講じられているか。</t>
    <rPh sb="10" eb="11">
      <t>フク</t>
    </rPh>
    <rPh sb="12" eb="14">
      <t>ホカン</t>
    </rPh>
    <rPh sb="22" eb="24">
      <t>アンゴウ</t>
    </rPh>
    <rPh sb="24" eb="25">
      <t>カ</t>
    </rPh>
    <rPh sb="25" eb="26">
      <t>トウ</t>
    </rPh>
    <rPh sb="27" eb="29">
      <t>タイサク</t>
    </rPh>
    <rPh sb="30" eb="31">
      <t>コウ</t>
    </rPh>
    <phoneticPr fontId="1"/>
  </si>
  <si>
    <t>アクセスを許可したアカウント（利用者、管理者等）に対する権限管理を行う機能が設けられているか。</t>
    <rPh sb="5" eb="7">
      <t>キョカ</t>
    </rPh>
    <rPh sb="15" eb="18">
      <t>リヨウシャ</t>
    </rPh>
    <rPh sb="19" eb="22">
      <t>カンリシャ</t>
    </rPh>
    <rPh sb="22" eb="23">
      <t>ナド</t>
    </rPh>
    <rPh sb="25" eb="26">
      <t>タイ</t>
    </rPh>
    <rPh sb="28" eb="30">
      <t>ケンゲン</t>
    </rPh>
    <rPh sb="30" eb="32">
      <t>カンリ</t>
    </rPh>
    <rPh sb="33" eb="34">
      <t>オコナ</t>
    </rPh>
    <rPh sb="35" eb="37">
      <t>キノウ</t>
    </rPh>
    <rPh sb="38" eb="39">
      <t>モウ</t>
    </rPh>
    <phoneticPr fontId="1"/>
  </si>
  <si>
    <t>システムログの参照等に当たっては、システム管理権限等により閲覧者を限定できるか。</t>
    <rPh sb="7" eb="9">
      <t>サンショウ</t>
    </rPh>
    <rPh sb="9" eb="10">
      <t>トウ</t>
    </rPh>
    <rPh sb="11" eb="12">
      <t>ア</t>
    </rPh>
    <rPh sb="21" eb="23">
      <t>カンリ</t>
    </rPh>
    <rPh sb="23" eb="25">
      <t>ケンゲン</t>
    </rPh>
    <rPh sb="25" eb="26">
      <t>トウ</t>
    </rPh>
    <rPh sb="29" eb="32">
      <t>エツランシャ</t>
    </rPh>
    <rPh sb="33" eb="35">
      <t>ゲンテイ</t>
    </rPh>
    <phoneticPr fontId="1"/>
  </si>
  <si>
    <t>インターネットからの不正な接続、侵入、情報資産（ログを含む）の漏えい、改ざん、消去、破壊及び不正利用等を防止するための対策が講じられているか。</t>
    <rPh sb="10" eb="12">
      <t>フセイ</t>
    </rPh>
    <rPh sb="13" eb="15">
      <t>セツゾク</t>
    </rPh>
    <rPh sb="16" eb="18">
      <t>シンニュウ</t>
    </rPh>
    <rPh sb="19" eb="21">
      <t>ジョウホウ</t>
    </rPh>
    <rPh sb="21" eb="23">
      <t>シサン</t>
    </rPh>
    <rPh sb="27" eb="28">
      <t>フク</t>
    </rPh>
    <rPh sb="31" eb="32">
      <t>ロウ</t>
    </rPh>
    <rPh sb="35" eb="36">
      <t>カイ</t>
    </rPh>
    <rPh sb="39" eb="41">
      <t>ショウキョ</t>
    </rPh>
    <rPh sb="42" eb="44">
      <t>ハカイ</t>
    </rPh>
    <rPh sb="44" eb="45">
      <t>オヨ</t>
    </rPh>
    <rPh sb="46" eb="48">
      <t>フセイ</t>
    </rPh>
    <rPh sb="48" eb="50">
      <t>リヨウ</t>
    </rPh>
    <rPh sb="50" eb="51">
      <t>トウ</t>
    </rPh>
    <rPh sb="52" eb="54">
      <t>ボウシ</t>
    </rPh>
    <rPh sb="59" eb="61">
      <t>タイサク</t>
    </rPh>
    <rPh sb="62" eb="63">
      <t>コウ</t>
    </rPh>
    <phoneticPr fontId="1"/>
  </si>
  <si>
    <t>ログを一定期間保管し、取得したログの分析に必要な情報を本市に提供できるか。</t>
    <rPh sb="3" eb="5">
      <t>イッテイ</t>
    </rPh>
    <rPh sb="5" eb="7">
      <t>キカン</t>
    </rPh>
    <rPh sb="7" eb="9">
      <t>ホカン</t>
    </rPh>
    <rPh sb="11" eb="13">
      <t>シュトク</t>
    </rPh>
    <rPh sb="18" eb="20">
      <t>ブンセキ</t>
    </rPh>
    <rPh sb="21" eb="23">
      <t>ヒツヨウ</t>
    </rPh>
    <rPh sb="24" eb="26">
      <t>ジョウホウ</t>
    </rPh>
    <rPh sb="27" eb="29">
      <t>ホンシ</t>
    </rPh>
    <rPh sb="30" eb="32">
      <t>テイキョウ</t>
    </rPh>
    <phoneticPr fontId="1"/>
  </si>
  <si>
    <t>継続的にセキュリティが確保されるよう、PDCAサイクルで管理運用を行い、セキュリティレベルが低減することの無いように取り組む体制を構築できるか。</t>
    <rPh sb="0" eb="2">
      <t>ケイゾク</t>
    </rPh>
    <rPh sb="2" eb="3">
      <t>テキ</t>
    </rPh>
    <rPh sb="11" eb="13">
      <t>カクホ</t>
    </rPh>
    <rPh sb="28" eb="30">
      <t>カンリ</t>
    </rPh>
    <rPh sb="30" eb="32">
      <t>ウンヨウ</t>
    </rPh>
    <rPh sb="33" eb="34">
      <t>オコナ</t>
    </rPh>
    <rPh sb="46" eb="48">
      <t>テイゲン</t>
    </rPh>
    <rPh sb="53" eb="54">
      <t>ナ</t>
    </rPh>
    <rPh sb="58" eb="59">
      <t>ト</t>
    </rPh>
    <rPh sb="60" eb="61">
      <t>ク</t>
    </rPh>
    <rPh sb="62" eb="64">
      <t>タイセイ</t>
    </rPh>
    <rPh sb="65" eb="67">
      <t>コウチク</t>
    </rPh>
    <phoneticPr fontId="1"/>
  </si>
  <si>
    <t>発生した脆弱性に対しては、迅速に対応を実施し、本市に報告することができるか。</t>
    <rPh sb="0" eb="2">
      <t>ハッセイ</t>
    </rPh>
    <rPh sb="4" eb="6">
      <t>ゼイジャク</t>
    </rPh>
    <rPh sb="6" eb="7">
      <t>セイ</t>
    </rPh>
    <rPh sb="8" eb="9">
      <t>タイ</t>
    </rPh>
    <rPh sb="13" eb="15">
      <t>ジンソク</t>
    </rPh>
    <rPh sb="16" eb="18">
      <t>タイオウ</t>
    </rPh>
    <rPh sb="19" eb="21">
      <t>ジッシ</t>
    </rPh>
    <rPh sb="23" eb="25">
      <t>ホンシ</t>
    </rPh>
    <rPh sb="26" eb="28">
      <t>ホウコク</t>
    </rPh>
    <phoneticPr fontId="1"/>
  </si>
  <si>
    <t>コンピューターウィルスの感染予防及び検出のために必要な対策が講じられるか。</t>
    <rPh sb="12" eb="14">
      <t>カンセン</t>
    </rPh>
    <rPh sb="14" eb="16">
      <t>ヨボウ</t>
    </rPh>
    <rPh sb="16" eb="17">
      <t>オヨ</t>
    </rPh>
    <rPh sb="18" eb="20">
      <t>ケンシュツ</t>
    </rPh>
    <rPh sb="24" eb="26">
      <t>ヒツヨウ</t>
    </rPh>
    <rPh sb="27" eb="29">
      <t>タイサク</t>
    </rPh>
    <rPh sb="30" eb="31">
      <t>コウ</t>
    </rPh>
    <phoneticPr fontId="1"/>
  </si>
  <si>
    <t>本業務終了時に、クラウドサービス上で取り扱った本市の全ての情報が、クラウドサービス基盤上から確実に削除できるか。</t>
    <phoneticPr fontId="1"/>
  </si>
  <si>
    <t>■運用保守</t>
    <rPh sb="1" eb="5">
      <t>ウンヨウホシュ</t>
    </rPh>
    <phoneticPr fontId="1"/>
  </si>
  <si>
    <t>予約システム及びスマートロックシステムは、原則として24時間365日稼働できるか。</t>
    <phoneticPr fontId="1"/>
  </si>
  <si>
    <t>予約システム及びスマートロックシステムの稼働時間中に、システム環境、設定情報、データベース、各種ログ、その他の監視を行うことができるか。</t>
    <phoneticPr fontId="1"/>
  </si>
  <si>
    <t>予約システム及びスマートロックシステムのすべて、もしくは一部を一時的に停止する場合は、原則として事前に本市と協議した上で、本市または受託者が利用者等に対して周知することができるか。</t>
    <phoneticPr fontId="1"/>
  </si>
  <si>
    <t>本業務に関連する本市（利用者向けコールセンターを含む）からの依頼や問合せ等について、電話、メールもしくは問合せフォームで常時受け付け、迅速に対応できる体制を整えられるか。</t>
    <phoneticPr fontId="1"/>
  </si>
  <si>
    <t>予約システムやスマートロックシステム、スマートロック本体に不具合等が発生した場合は、速やかに本市へ報告するとともに、必要に応じて技術者を派遣し、状況把握、不具合等の発生箇所の特定、復旧作業を迅速に行うとともに、同様の不具合等が発生しないように予防措置を講じることができるか。</t>
    <phoneticPr fontId="1"/>
  </si>
  <si>
    <t>セキュリティに関わる各種システム及びソフトウェアのアップデートを適宜行い、本市に報告することができるか。</t>
    <rPh sb="7" eb="8">
      <t>カカ</t>
    </rPh>
    <rPh sb="10" eb="12">
      <t>カクシュ</t>
    </rPh>
    <rPh sb="16" eb="17">
      <t>オヨ</t>
    </rPh>
    <rPh sb="32" eb="34">
      <t>テキギ</t>
    </rPh>
    <rPh sb="34" eb="35">
      <t>オコナ</t>
    </rPh>
    <rPh sb="37" eb="39">
      <t>ホンシ</t>
    </rPh>
    <rPh sb="40" eb="42">
      <t>ホウコク</t>
    </rPh>
    <phoneticPr fontId="1"/>
  </si>
  <si>
    <t>スマートロック本体やキーホルダーが電池等を電源とする場合には、あらかじめ本市に電池交換が必要な箇所と時期を通知することができるか。</t>
    <rPh sb="7" eb="9">
      <t>ホンタイ</t>
    </rPh>
    <rPh sb="17" eb="19">
      <t>デンチ</t>
    </rPh>
    <rPh sb="19" eb="20">
      <t>トウ</t>
    </rPh>
    <rPh sb="21" eb="23">
      <t>デンゲン</t>
    </rPh>
    <rPh sb="26" eb="28">
      <t>バアイ</t>
    </rPh>
    <rPh sb="36" eb="38">
      <t>ホンシ</t>
    </rPh>
    <rPh sb="39" eb="41">
      <t>デンチ</t>
    </rPh>
    <rPh sb="41" eb="43">
      <t>コウカン</t>
    </rPh>
    <rPh sb="44" eb="46">
      <t>ヒツヨウ</t>
    </rPh>
    <rPh sb="47" eb="49">
      <t>カショ</t>
    </rPh>
    <rPh sb="50" eb="52">
      <t>ジキ</t>
    </rPh>
    <rPh sb="53" eb="55">
      <t>ツウチ</t>
    </rPh>
    <phoneticPr fontId="1"/>
  </si>
  <si>
    <t>別紙「システムサービスレベル定義書」で定義する内容を前提としたサービスレベルの双方合意（Service Level Agreement）ができるか。</t>
    <phoneticPr fontId="1"/>
  </si>
  <si>
    <t>回答（具合的な対応方法や協議が必要と考えられる内容）</t>
    <rPh sb="0" eb="2">
      <t>カイトウ</t>
    </rPh>
    <rPh sb="3" eb="6">
      <t>グアイテキ</t>
    </rPh>
    <rPh sb="7" eb="11">
      <t>タイオウホウホウ</t>
    </rPh>
    <rPh sb="12" eb="14">
      <t>キョウギ</t>
    </rPh>
    <rPh sb="15" eb="17">
      <t>ヒツヨウ</t>
    </rPh>
    <rPh sb="18" eb="19">
      <t>カンガ</t>
    </rPh>
    <rPh sb="23" eb="25">
      <t>ナイヨウ</t>
    </rPh>
    <phoneticPr fontId="1"/>
  </si>
  <si>
    <t>回答（具合的な対応方法や協議が必要と考えられる内容）</t>
    <rPh sb="0" eb="2">
      <t>かいとう</t>
    </rPh>
    <rPh sb="3" eb="5">
      <t>ぐあい</t>
    </rPh>
    <rPh sb="5" eb="6">
      <t>てき</t>
    </rPh>
    <rPh sb="7" eb="9">
      <t>たいおう</t>
    </rPh>
    <rPh sb="9" eb="11">
      <t>ほうほう</t>
    </rPh>
    <rPh sb="12" eb="14">
      <t>きょうぎ</t>
    </rPh>
    <rPh sb="15" eb="17">
      <t>ひつよう</t>
    </rPh>
    <rPh sb="18" eb="19">
      <t>かんが</t>
    </rPh>
    <rPh sb="23" eb="25">
      <t>ないよう</t>
    </rPh>
    <phoneticPr fontId="3" type="Hiragana"/>
  </si>
  <si>
    <t>回答（具合的な対応方法や協議が必要と考えられる内容）</t>
    <rPh sb="0" eb="2">
      <t>カイトウ</t>
    </rPh>
    <rPh sb="3" eb="5">
      <t>グアイ</t>
    </rPh>
    <rPh sb="5" eb="6">
      <t>テキ</t>
    </rPh>
    <rPh sb="7" eb="9">
      <t>タイオウ</t>
    </rPh>
    <rPh sb="9" eb="11">
      <t>ホウホウ</t>
    </rPh>
    <rPh sb="12" eb="14">
      <t>キョウギ</t>
    </rPh>
    <rPh sb="15" eb="17">
      <t>ヒツヨウ</t>
    </rPh>
    <rPh sb="18" eb="19">
      <t>カンガ</t>
    </rPh>
    <rPh sb="23" eb="25">
      <t>ナイヨウ</t>
    </rPh>
    <phoneticPr fontId="1"/>
  </si>
  <si>
    <t>備考（具体的な対応内容や対応不可とした理由）</t>
    <rPh sb="0" eb="2">
      <t>ビコウ</t>
    </rPh>
    <rPh sb="3" eb="6">
      <t>グタイテキ</t>
    </rPh>
    <rPh sb="7" eb="9">
      <t>タイオウ</t>
    </rPh>
    <rPh sb="9" eb="11">
      <t>ナイヨウ</t>
    </rPh>
    <rPh sb="12" eb="16">
      <t>タイオウフカ</t>
    </rPh>
    <rPh sb="19" eb="21">
      <t>リユウ</t>
    </rPh>
    <phoneticPr fontId="1"/>
  </si>
  <si>
    <t>備考（具体的な対応内容や対応不可とした理由）</t>
    <rPh sb="0" eb="2">
      <t>びこう</t>
    </rPh>
    <rPh sb="3" eb="5">
      <t>ぐたい</t>
    </rPh>
    <rPh sb="5" eb="6">
      <t>てき</t>
    </rPh>
    <rPh sb="7" eb="9">
      <t>たいおう</t>
    </rPh>
    <rPh sb="9" eb="11">
      <t>ないよう</t>
    </rPh>
    <rPh sb="12" eb="14">
      <t>たいおう</t>
    </rPh>
    <rPh sb="14" eb="16">
      <t>ふか</t>
    </rPh>
    <rPh sb="19" eb="21">
      <t>りゆう</t>
    </rPh>
    <phoneticPr fontId="3" type="Hiragana"/>
  </si>
  <si>
    <t>システムの機能の全部または一部を提供する形態のクラウドサービス（いわゆるパブリッククラウド）をSaaS方式で提供するものであるか。</t>
    <rPh sb="5" eb="7">
      <t>キノウ</t>
    </rPh>
    <rPh sb="8" eb="10">
      <t>ゼンブ</t>
    </rPh>
    <rPh sb="13" eb="15">
      <t>イチブ</t>
    </rPh>
    <rPh sb="16" eb="18">
      <t>テイキョウ</t>
    </rPh>
    <rPh sb="20" eb="22">
      <t>ケイタイ</t>
    </rPh>
    <rPh sb="51" eb="53">
      <t>ホウシキ</t>
    </rPh>
    <rPh sb="54" eb="56">
      <t>テイキョウ</t>
    </rPh>
    <phoneticPr fontId="1"/>
  </si>
  <si>
    <t>(3) 本確認書に記載の無い機能で、本業務における運用の安定化や効率化等に資すると考えられるパッケージ機能等については、企画提案書に記載した上で、自由に提案してください。</t>
    <rPh sb="4" eb="5">
      <t>ホン</t>
    </rPh>
    <rPh sb="5" eb="8">
      <t>カクニンショ</t>
    </rPh>
    <rPh sb="9" eb="11">
      <t>キサイ</t>
    </rPh>
    <rPh sb="12" eb="13">
      <t>ナ</t>
    </rPh>
    <rPh sb="14" eb="16">
      <t>キノウ</t>
    </rPh>
    <rPh sb="18" eb="21">
      <t>ホンギョウム</t>
    </rPh>
    <rPh sb="25" eb="27">
      <t>ウンヨウ</t>
    </rPh>
    <rPh sb="28" eb="31">
      <t>アンテイカ</t>
    </rPh>
    <rPh sb="32" eb="36">
      <t>コウリツカトウ</t>
    </rPh>
    <rPh sb="37" eb="38">
      <t>シ</t>
    </rPh>
    <rPh sb="41" eb="42">
      <t>カンガ</t>
    </rPh>
    <rPh sb="51" eb="53">
      <t>キノウ</t>
    </rPh>
    <rPh sb="53" eb="54">
      <t>トウ</t>
    </rPh>
    <rPh sb="60" eb="65">
      <t>キカクテイアンショ</t>
    </rPh>
    <rPh sb="66" eb="68">
      <t>キサイ</t>
    </rPh>
    <rPh sb="70" eb="71">
      <t>ウエ</t>
    </rPh>
    <rPh sb="73" eb="75">
      <t>ジユウ</t>
    </rPh>
    <rPh sb="76" eb="78">
      <t>テイアン</t>
    </rPh>
    <phoneticPr fontId="1"/>
  </si>
  <si>
    <t>システムを開発、提供する事業者が、情報セキュリティマネジメントシステム（ISO/IEC 27001またはJIS Q27001）、または、日本産業規格「JIS Q15001 個人情報保護マネジメントシステムー要求事項」に基づくプライバシーマークの認証を取得しているか。
さらに、クラウドサービスセキュリティ管理策（ISO/IEC 27017）の認証を併せて取得しているか（取得していない場合は、その理由や今後の考え方を回答欄に記入してください）。</t>
    <rPh sb="185" eb="187">
      <t>シュトク</t>
    </rPh>
    <rPh sb="192" eb="194">
      <t>バアイ</t>
    </rPh>
    <rPh sb="198" eb="200">
      <t>リユウ</t>
    </rPh>
    <rPh sb="201" eb="203">
      <t>コンゴ</t>
    </rPh>
    <rPh sb="204" eb="205">
      <t>カンガ</t>
    </rPh>
    <rPh sb="206" eb="207">
      <t>カタ</t>
    </rPh>
    <rPh sb="208" eb="211">
      <t>カイトウラン</t>
    </rPh>
    <rPh sb="212" eb="21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</si>
</sst>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6"/>
      <name val="ＭＳ Ｐゴシック"/>
      <family val="3"/>
      <charset val="128"/>
    </font>
    <font>
      <sz val="9"/>
      <color theme="1"/>
      <name val="Meiryo UI"/>
      <family val="3"/>
      <charset val="128"/>
    </font>
    <font>
      <sz val="10"/>
      <name val="Meiryo UI"/>
      <family val="3"/>
      <charset val="128"/>
    </font>
    <font>
      <sz val="10"/>
      <color theme="1"/>
      <name val="Meiryo UI"/>
      <family val="3"/>
      <charset val="128"/>
    </font>
    <font>
      <sz val="11"/>
      <color theme="1"/>
      <name val="Meiryo UI"/>
      <family val="3"/>
      <charset val="128"/>
    </font>
    <font>
      <sz val="11"/>
      <name val="Meiryo UI"/>
      <family val="3"/>
      <charset val="128"/>
    </font>
    <font>
      <b/>
      <sz val="11"/>
      <name val="Meiryo UI"/>
      <family val="3"/>
      <charset val="128"/>
    </font>
    <font>
      <b/>
      <sz val="10"/>
      <color theme="0"/>
      <name val="Meiryo UI"/>
      <family val="3"/>
      <charset val="128"/>
    </font>
    <font>
      <b/>
      <sz val="10"/>
      <name val="Meiryo UI"/>
      <family val="3"/>
      <charset val="128"/>
    </font>
    <font>
      <sz val="16"/>
      <name val="Meiryo UI"/>
      <family val="3"/>
      <charset val="128"/>
    </font>
  </fonts>
  <fills count="3">
    <fill>
      <patternFill patternType="none"/>
    </fill>
    <fill>
      <patternFill patternType="gray125"/>
    </fill>
    <fill>
      <patternFill patternType="solid">
        <fgColor theme="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2">
    <xf numFmtId="0" fontId="0" fillId="0" borderId="0">
      <alignment vertical="center"/>
    </xf>
    <xf numFmtId="0" fontId="2" fillId="0" borderId="0">
      <alignment vertical="center"/>
    </xf>
  </cellStyleXfs>
  <cellXfs count="59">
    <xf numFmtId="0" fontId="0" fillId="0" borderId="0" xfId="0">
      <alignment vertical="center"/>
    </xf>
    <xf numFmtId="0" fontId="4" fillId="0" borderId="0" xfId="0" applyFont="1" applyAlignment="1">
      <alignment vertical="center" wrapText="1"/>
    </xf>
    <xf numFmtId="0" fontId="4" fillId="0" borderId="0" xfId="0" applyFont="1" applyAlignment="1">
      <alignment vertical="center" wrapText="1" shrinkToFit="1"/>
    </xf>
    <xf numFmtId="0" fontId="6" fillId="0" borderId="0" xfId="0" applyFont="1" applyAlignment="1">
      <alignment vertical="center" wrapText="1"/>
    </xf>
    <xf numFmtId="0" fontId="5" fillId="0" borderId="2" xfId="0" applyFont="1" applyBorder="1" applyAlignment="1">
      <alignment horizontal="center" vertical="center" wrapText="1" shrinkToFit="1"/>
    </xf>
    <xf numFmtId="0" fontId="5" fillId="0" borderId="1" xfId="0" applyFont="1" applyBorder="1" applyAlignment="1">
      <alignment horizontal="left" vertical="center" wrapText="1"/>
    </xf>
    <xf numFmtId="0" fontId="5" fillId="0" borderId="4" xfId="0" applyFont="1" applyBorder="1" applyAlignment="1">
      <alignment horizontal="center" vertical="center" wrapText="1" shrinkToFit="1"/>
    </xf>
    <xf numFmtId="0" fontId="5" fillId="0" borderId="6" xfId="0" applyFont="1" applyBorder="1" applyAlignment="1">
      <alignment vertical="center" wrapText="1"/>
    </xf>
    <xf numFmtId="0" fontId="5" fillId="0" borderId="0" xfId="0" applyFont="1" applyBorder="1" applyAlignment="1">
      <alignment horizontal="center" vertical="center" wrapText="1" shrinkToFit="1"/>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5" fillId="0" borderId="2" xfId="0" applyFont="1" applyBorder="1" applyAlignment="1">
      <alignment horizontal="center" vertical="center" shrinkToFit="1"/>
    </xf>
    <xf numFmtId="0" fontId="5" fillId="0" borderId="1"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0" xfId="0" applyFont="1" applyAlignment="1">
      <alignment horizontal="justify" vertical="center" wrapText="1" shrinkToFit="1"/>
    </xf>
    <xf numFmtId="0" fontId="5"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0" xfId="0" applyFont="1" applyAlignment="1">
      <alignment vertical="center" wrapText="1" shrinkToFit="1"/>
    </xf>
    <xf numFmtId="0" fontId="8" fillId="0" borderId="0" xfId="0" applyFont="1" applyAlignment="1">
      <alignment horizontal="center" vertical="center" wrapText="1" shrinkToFit="1"/>
    </xf>
    <xf numFmtId="0" fontId="9" fillId="0" borderId="0" xfId="0" applyFont="1" applyAlignment="1">
      <alignment vertical="center"/>
    </xf>
    <xf numFmtId="0" fontId="5" fillId="0" borderId="1"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6" fillId="0" borderId="0" xfId="0" applyFont="1" applyFill="1" applyAlignment="1">
      <alignment vertical="center" wrapText="1"/>
    </xf>
    <xf numFmtId="0" fontId="5" fillId="0" borderId="0" xfId="0" applyFont="1" applyFill="1" applyAlignment="1">
      <alignment vertical="center" wrapText="1"/>
    </xf>
    <xf numFmtId="0" fontId="9" fillId="0" borderId="0" xfId="0" applyFont="1" applyBorder="1" applyAlignment="1">
      <alignment vertical="center"/>
    </xf>
    <xf numFmtId="0" fontId="9" fillId="0" borderId="0" xfId="0" applyFont="1" applyFill="1" applyBorder="1" applyAlignment="1">
      <alignment vertical="center"/>
    </xf>
    <xf numFmtId="0" fontId="5" fillId="0" borderId="7" xfId="0" applyFont="1" applyBorder="1" applyAlignment="1">
      <alignment horizontal="center" vertical="center" wrapText="1" shrinkToFit="1"/>
    </xf>
    <xf numFmtId="0" fontId="5" fillId="0" borderId="8" xfId="0" applyFont="1" applyBorder="1" applyAlignment="1">
      <alignment horizontal="justify" vertical="center" wrapText="1"/>
    </xf>
    <xf numFmtId="0" fontId="5" fillId="0" borderId="9" xfId="0" applyFont="1" applyBorder="1" applyAlignment="1">
      <alignment vertical="center" wrapText="1"/>
    </xf>
    <xf numFmtId="0" fontId="5" fillId="0" borderId="9" xfId="0" applyFont="1" applyFill="1" applyBorder="1" applyAlignment="1">
      <alignment vertical="center" wrapText="1"/>
    </xf>
    <xf numFmtId="0" fontId="5" fillId="0" borderId="4" xfId="0" applyFont="1" applyBorder="1" applyAlignment="1">
      <alignment horizontal="center" vertical="center" shrinkToFit="1"/>
    </xf>
    <xf numFmtId="0" fontId="5" fillId="0" borderId="7" xfId="0" applyFont="1" applyBorder="1" applyAlignment="1">
      <alignment horizontal="center" vertical="center" shrinkToFit="1"/>
    </xf>
    <xf numFmtId="0" fontId="8" fillId="0" borderId="0" xfId="0" applyFont="1" applyBorder="1" applyAlignment="1">
      <alignment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10" fillId="2" borderId="10" xfId="0" applyFont="1" applyFill="1" applyBorder="1" applyAlignment="1">
      <alignment horizontal="center" vertical="center" wrapText="1" shrinkToFit="1"/>
    </xf>
    <xf numFmtId="0" fontId="10" fillId="2" borderId="11" xfId="0"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6" fillId="0" borderId="0" xfId="0" applyFont="1" applyAlignment="1">
      <alignment vertical="center" wrapText="1" shrinkToFit="1"/>
    </xf>
    <xf numFmtId="0" fontId="6" fillId="0" borderId="0" xfId="0" applyFont="1" applyAlignment="1">
      <alignment horizontal="right" vertical="center" wrapText="1"/>
    </xf>
    <xf numFmtId="0" fontId="6" fillId="0" borderId="0" xfId="0" applyFont="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5" fillId="0" borderId="0" xfId="0" applyFont="1" applyBorder="1" applyAlignment="1">
      <alignment horizontal="justify" vertical="center" wrapText="1"/>
    </xf>
    <xf numFmtId="0" fontId="12" fillId="0" borderId="0" xfId="0" applyFont="1" applyFill="1" applyBorder="1" applyAlignment="1">
      <alignment horizontal="center" vertical="center" wrapText="1"/>
    </xf>
  </cellXfs>
  <cellStyles count="2">
    <cellStyle name="標準" xfId="0" builtinId="0"/>
    <cellStyle name="標準 2" xfId="1"/>
  </cellStyles>
  <dxfs count="13">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8"/>
  <sheetViews>
    <sheetView tabSelected="1" view="pageBreakPreview" zoomScale="85" zoomScaleNormal="100" zoomScaleSheetLayoutView="85" workbookViewId="0">
      <pane ySplit="5" topLeftCell="A6" activePane="bottomLeft" state="frozen"/>
      <selection pane="bottomLeft" activeCell="C8" sqref="C8"/>
    </sheetView>
  </sheetViews>
  <sheetFormatPr defaultColWidth="8.75" defaultRowHeight="22.15" customHeight="1" x14ac:dyDescent="0.4"/>
  <cols>
    <col min="1" max="1" width="6.75" style="2" customWidth="1"/>
    <col min="2" max="3" width="65.625" style="1" customWidth="1"/>
    <col min="4" max="16384" width="8.75" style="1"/>
  </cols>
  <sheetData>
    <row r="1" spans="1:3" ht="9.9499999999999993" customHeight="1" x14ac:dyDescent="0.4"/>
    <row r="2" spans="1:3" ht="20.100000000000001" customHeight="1" x14ac:dyDescent="0.4">
      <c r="A2" s="16"/>
      <c r="B2" s="17" t="s">
        <v>182</v>
      </c>
      <c r="C2" s="18"/>
    </row>
    <row r="3" spans="1:3" ht="20.100000000000001" customHeight="1" x14ac:dyDescent="0.4">
      <c r="A3" s="16"/>
      <c r="B3" s="17" t="s">
        <v>169</v>
      </c>
      <c r="C3" s="19"/>
    </row>
    <row r="4" spans="1:3" ht="20.100000000000001" customHeight="1" x14ac:dyDescent="0.4">
      <c r="A4" s="16"/>
      <c r="B4" s="17" t="s">
        <v>183</v>
      </c>
      <c r="C4" s="19"/>
    </row>
    <row r="5" spans="1:3" ht="9.9499999999999993" customHeight="1" x14ac:dyDescent="0.4">
      <c r="A5" s="16"/>
      <c r="B5" s="19"/>
      <c r="C5" s="19"/>
    </row>
    <row r="6" spans="1:3" ht="20.100000000000001" customHeight="1" thickBot="1" x14ac:dyDescent="0.45">
      <c r="A6" s="20" t="s">
        <v>165</v>
      </c>
      <c r="B6" s="18"/>
      <c r="C6" s="16"/>
    </row>
    <row r="7" spans="1:3" ht="22.35" customHeight="1" thickBot="1" x14ac:dyDescent="0.45">
      <c r="A7" s="40" t="s">
        <v>1</v>
      </c>
      <c r="B7" s="41" t="s">
        <v>164</v>
      </c>
      <c r="C7" s="43" t="s">
        <v>205</v>
      </c>
    </row>
    <row r="8" spans="1:3" ht="39.950000000000003" customHeight="1" thickTop="1" x14ac:dyDescent="0.4">
      <c r="A8" s="31">
        <v>1</v>
      </c>
      <c r="B8" s="39" t="s">
        <v>210</v>
      </c>
      <c r="C8" s="34"/>
    </row>
    <row r="9" spans="1:3" ht="39.950000000000003" customHeight="1" x14ac:dyDescent="0.4">
      <c r="A9" s="31">
        <v>2</v>
      </c>
      <c r="B9" s="39" t="s">
        <v>170</v>
      </c>
      <c r="C9" s="34"/>
    </row>
    <row r="10" spans="1:3" ht="39.950000000000003" customHeight="1" x14ac:dyDescent="0.4">
      <c r="A10" s="31">
        <v>3</v>
      </c>
      <c r="B10" s="39" t="s">
        <v>171</v>
      </c>
      <c r="C10" s="34"/>
    </row>
    <row r="11" spans="1:3" ht="39.950000000000003" customHeight="1" x14ac:dyDescent="0.4">
      <c r="A11" s="31">
        <v>4</v>
      </c>
      <c r="B11" s="39" t="s">
        <v>172</v>
      </c>
      <c r="C11" s="34"/>
    </row>
    <row r="12" spans="1:3" ht="39.950000000000003" customHeight="1" x14ac:dyDescent="0.4">
      <c r="A12" s="31">
        <v>5</v>
      </c>
      <c r="B12" s="39" t="s">
        <v>173</v>
      </c>
      <c r="C12" s="34"/>
    </row>
    <row r="13" spans="1:3" ht="39.950000000000003" customHeight="1" x14ac:dyDescent="0.4">
      <c r="A13" s="4">
        <v>6</v>
      </c>
      <c r="B13" s="5" t="s">
        <v>174</v>
      </c>
      <c r="C13" s="22"/>
    </row>
    <row r="14" spans="1:3" ht="39.950000000000003" customHeight="1" x14ac:dyDescent="0.4">
      <c r="A14" s="4">
        <v>7</v>
      </c>
      <c r="B14" s="5" t="s">
        <v>175</v>
      </c>
      <c r="C14" s="22"/>
    </row>
    <row r="15" spans="1:3" ht="39.950000000000003" customHeight="1" x14ac:dyDescent="0.4">
      <c r="A15" s="31">
        <v>8</v>
      </c>
      <c r="B15" s="39" t="s">
        <v>176</v>
      </c>
      <c r="C15" s="34"/>
    </row>
    <row r="16" spans="1:3" ht="39.950000000000003" customHeight="1" x14ac:dyDescent="0.4">
      <c r="A16" s="31">
        <v>9</v>
      </c>
      <c r="B16" s="39" t="s">
        <v>177</v>
      </c>
      <c r="C16" s="34"/>
    </row>
    <row r="17" spans="1:3" ht="39.950000000000003" customHeight="1" x14ac:dyDescent="0.4">
      <c r="A17" s="31">
        <v>10</v>
      </c>
      <c r="B17" s="39" t="s">
        <v>178</v>
      </c>
      <c r="C17" s="34"/>
    </row>
    <row r="18" spans="1:3" ht="39.950000000000003" customHeight="1" x14ac:dyDescent="0.4">
      <c r="A18" s="31">
        <v>11</v>
      </c>
      <c r="B18" s="39" t="s">
        <v>179</v>
      </c>
      <c r="C18" s="34"/>
    </row>
    <row r="19" spans="1:3" ht="39.950000000000003" customHeight="1" x14ac:dyDescent="0.4">
      <c r="A19" s="4">
        <v>12</v>
      </c>
      <c r="B19" s="5" t="s">
        <v>180</v>
      </c>
      <c r="C19" s="22"/>
    </row>
    <row r="20" spans="1:3" ht="39.950000000000003" customHeight="1" thickBot="1" x14ac:dyDescent="0.45">
      <c r="A20" s="6">
        <v>13</v>
      </c>
      <c r="B20" s="38" t="s">
        <v>181</v>
      </c>
      <c r="C20" s="24"/>
    </row>
    <row r="21" spans="1:3" ht="18" customHeight="1" x14ac:dyDescent="0.4">
      <c r="A21" s="8"/>
      <c r="B21" s="9"/>
      <c r="C21" s="27"/>
    </row>
    <row r="22" spans="1:3" ht="22.15" customHeight="1" thickBot="1" x14ac:dyDescent="0.45">
      <c r="A22" s="29" t="s">
        <v>166</v>
      </c>
      <c r="B22" s="29"/>
      <c r="C22" s="27"/>
    </row>
    <row r="23" spans="1:3" ht="22.15" customHeight="1" thickBot="1" x14ac:dyDescent="0.45">
      <c r="A23" s="40" t="s">
        <v>1</v>
      </c>
      <c r="B23" s="41" t="s">
        <v>164</v>
      </c>
      <c r="C23" s="43" t="s">
        <v>206</v>
      </c>
    </row>
    <row r="24" spans="1:3" ht="99.95" customHeight="1" thickTop="1" x14ac:dyDescent="0.4">
      <c r="A24" s="36">
        <v>1</v>
      </c>
      <c r="B24" s="32" t="s">
        <v>212</v>
      </c>
      <c r="C24" s="34"/>
    </row>
    <row r="25" spans="1:3" ht="39.950000000000003" customHeight="1" x14ac:dyDescent="0.4">
      <c r="A25" s="11">
        <v>2</v>
      </c>
      <c r="B25" s="12" t="s">
        <v>184</v>
      </c>
      <c r="C25" s="22"/>
    </row>
    <row r="26" spans="1:3" ht="39.950000000000003" customHeight="1" x14ac:dyDescent="0.4">
      <c r="A26" s="11">
        <v>3</v>
      </c>
      <c r="B26" s="12" t="s">
        <v>185</v>
      </c>
      <c r="C26" s="22"/>
    </row>
    <row r="27" spans="1:3" ht="39.950000000000003" customHeight="1" x14ac:dyDescent="0.4">
      <c r="A27" s="11">
        <v>4</v>
      </c>
      <c r="B27" s="12" t="s">
        <v>186</v>
      </c>
      <c r="C27" s="22"/>
    </row>
    <row r="28" spans="1:3" ht="39.950000000000003" customHeight="1" x14ac:dyDescent="0.4">
      <c r="A28" s="11">
        <v>5</v>
      </c>
      <c r="B28" s="12" t="s">
        <v>187</v>
      </c>
      <c r="C28" s="22"/>
    </row>
    <row r="29" spans="1:3" ht="39.950000000000003" customHeight="1" x14ac:dyDescent="0.4">
      <c r="A29" s="11">
        <v>6</v>
      </c>
      <c r="B29" s="12" t="s">
        <v>188</v>
      </c>
      <c r="C29" s="22"/>
    </row>
    <row r="30" spans="1:3" ht="39.950000000000003" customHeight="1" x14ac:dyDescent="0.4">
      <c r="A30" s="11">
        <v>7</v>
      </c>
      <c r="B30" s="12" t="s">
        <v>189</v>
      </c>
      <c r="C30" s="22"/>
    </row>
    <row r="31" spans="1:3" ht="39.950000000000003" customHeight="1" x14ac:dyDescent="0.4">
      <c r="A31" s="11">
        <v>8</v>
      </c>
      <c r="B31" s="12" t="s">
        <v>190</v>
      </c>
      <c r="C31" s="22"/>
    </row>
    <row r="32" spans="1:3" ht="39.950000000000003" customHeight="1" x14ac:dyDescent="0.4">
      <c r="A32" s="11">
        <v>9</v>
      </c>
      <c r="B32" s="12" t="s">
        <v>191</v>
      </c>
      <c r="C32" s="22"/>
    </row>
    <row r="33" spans="1:3" ht="39.950000000000003" customHeight="1" x14ac:dyDescent="0.4">
      <c r="A33" s="11">
        <v>10</v>
      </c>
      <c r="B33" s="12" t="s">
        <v>192</v>
      </c>
      <c r="C33" s="22"/>
    </row>
    <row r="34" spans="1:3" ht="39.950000000000003" customHeight="1" x14ac:dyDescent="0.4">
      <c r="A34" s="11">
        <v>11</v>
      </c>
      <c r="B34" s="12" t="s">
        <v>193</v>
      </c>
      <c r="C34" s="22"/>
    </row>
    <row r="35" spans="1:3" ht="39.950000000000003" customHeight="1" x14ac:dyDescent="0.4">
      <c r="A35" s="11">
        <v>12</v>
      </c>
      <c r="B35" s="12" t="s">
        <v>194</v>
      </c>
      <c r="C35" s="22"/>
    </row>
    <row r="36" spans="1:3" ht="39.950000000000003" customHeight="1" thickBot="1" x14ac:dyDescent="0.45">
      <c r="A36" s="35">
        <v>13</v>
      </c>
      <c r="B36" s="13" t="s">
        <v>195</v>
      </c>
      <c r="C36" s="24"/>
    </row>
    <row r="37" spans="1:3" ht="18" customHeight="1" x14ac:dyDescent="0.4">
      <c r="A37" s="14"/>
      <c r="B37" s="15"/>
      <c r="C37" s="27"/>
    </row>
    <row r="38" spans="1:3" ht="20.100000000000001" customHeight="1" thickBot="1" x14ac:dyDescent="0.45">
      <c r="A38" s="20" t="s">
        <v>196</v>
      </c>
      <c r="B38" s="18"/>
      <c r="C38" s="16"/>
    </row>
    <row r="39" spans="1:3" ht="22.35" customHeight="1" thickBot="1" x14ac:dyDescent="0.45">
      <c r="A39" s="40" t="s">
        <v>1</v>
      </c>
      <c r="B39" s="41" t="s">
        <v>164</v>
      </c>
      <c r="C39" s="43" t="s">
        <v>207</v>
      </c>
    </row>
    <row r="40" spans="1:3" ht="39.950000000000003" customHeight="1" thickTop="1" x14ac:dyDescent="0.4">
      <c r="A40" s="31">
        <v>1</v>
      </c>
      <c r="B40" s="39" t="s">
        <v>197</v>
      </c>
      <c r="C40" s="34"/>
    </row>
    <row r="41" spans="1:3" ht="39.950000000000003" customHeight="1" x14ac:dyDescent="0.4">
      <c r="A41" s="31">
        <v>2</v>
      </c>
      <c r="B41" s="39" t="s">
        <v>198</v>
      </c>
      <c r="C41" s="34"/>
    </row>
    <row r="42" spans="1:3" ht="39.950000000000003" customHeight="1" x14ac:dyDescent="0.4">
      <c r="A42" s="31">
        <v>3</v>
      </c>
      <c r="B42" s="39" t="s">
        <v>199</v>
      </c>
      <c r="C42" s="34"/>
    </row>
    <row r="43" spans="1:3" ht="39.950000000000003" customHeight="1" x14ac:dyDescent="0.4">
      <c r="A43" s="31">
        <v>4</v>
      </c>
      <c r="B43" s="39" t="s">
        <v>200</v>
      </c>
      <c r="C43" s="34"/>
    </row>
    <row r="44" spans="1:3" ht="60" customHeight="1" x14ac:dyDescent="0.4">
      <c r="A44" s="31">
        <v>5</v>
      </c>
      <c r="B44" s="39" t="s">
        <v>201</v>
      </c>
      <c r="C44" s="34"/>
    </row>
    <row r="45" spans="1:3" ht="39.950000000000003" customHeight="1" x14ac:dyDescent="0.4">
      <c r="A45" s="4">
        <v>6</v>
      </c>
      <c r="B45" s="5" t="s">
        <v>202</v>
      </c>
      <c r="C45" s="22"/>
    </row>
    <row r="46" spans="1:3" ht="39.950000000000003" customHeight="1" x14ac:dyDescent="0.4">
      <c r="A46" s="4">
        <v>7</v>
      </c>
      <c r="B46" s="5" t="s">
        <v>203</v>
      </c>
      <c r="C46" s="22"/>
    </row>
    <row r="47" spans="1:3" ht="39.950000000000003" customHeight="1" thickBot="1" x14ac:dyDescent="0.45">
      <c r="A47" s="6">
        <v>8</v>
      </c>
      <c r="B47" s="38" t="s">
        <v>204</v>
      </c>
      <c r="C47" s="24"/>
    </row>
    <row r="48" spans="1:3" ht="18" customHeight="1" x14ac:dyDescent="0.4">
      <c r="A48" s="8"/>
      <c r="B48" s="9"/>
      <c r="C48" s="27"/>
    </row>
  </sheetData>
  <phoneticPr fontId="1"/>
  <conditionalFormatting sqref="A8:C8 A15:C20 A24:C36 A47:C47">
    <cfRule type="expression" dxfId="12" priority="12">
      <formula>MOD(ROW(),2)=0</formula>
    </cfRule>
  </conditionalFormatting>
  <conditionalFormatting sqref="A9:C14">
    <cfRule type="expression" dxfId="11" priority="3">
      <formula>MOD(ROW(),2)=0</formula>
    </cfRule>
  </conditionalFormatting>
  <conditionalFormatting sqref="A40:C40">
    <cfRule type="expression" dxfId="10" priority="2">
      <formula>MOD(ROW(),2)=0</formula>
    </cfRule>
  </conditionalFormatting>
  <conditionalFormatting sqref="A41:C46">
    <cfRule type="expression" dxfId="9" priority="1">
      <formula>MOD(ROW(),2)=0</formula>
    </cfRule>
  </conditionalFormatting>
  <printOptions horizontalCentered="1"/>
  <pageMargins left="0.31496062992125984" right="0.31496062992125984" top="0.94488188976377963" bottom="0.15748031496062992" header="0.31496062992125984" footer="0.31496062992125984"/>
  <pageSetup paperSize="9" scale="94" fitToHeight="0" orientation="landscape" r:id="rId1"/>
  <headerFooter>
    <oddHeader>&amp;C&amp;"Meiryo UI,太字"&amp;18
&amp;16川崎市学校施設利用予約システム等導入・運用保守業務委託　システム要件確認書（調達仕様書確認項目）</oddHeader>
    <oddFooter>&amp;P / &amp;N ページ</oddFooter>
  </headerFooter>
  <rowBreaks count="4" manualBreakCount="4">
    <brk id="17" max="2" man="1"/>
    <brk id="21" max="2" man="1"/>
    <brk id="31" max="2" man="1"/>
    <brk id="37"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2"/>
  <sheetViews>
    <sheetView view="pageBreakPreview" zoomScale="85" zoomScaleNormal="100" zoomScaleSheetLayoutView="85" workbookViewId="0">
      <pane ySplit="5" topLeftCell="A6" activePane="bottomLeft" state="frozen"/>
      <selection pane="bottomLeft" activeCell="E9" sqref="E9"/>
    </sheetView>
  </sheetViews>
  <sheetFormatPr defaultColWidth="8.75" defaultRowHeight="22.15" customHeight="1" x14ac:dyDescent="0.4"/>
  <cols>
    <col min="1" max="1" width="6.75" style="2" customWidth="1"/>
    <col min="2" max="2" width="21" style="1" customWidth="1"/>
    <col min="3" max="3" width="50.625" style="1" customWidth="1"/>
    <col min="4" max="5" width="5.625" style="1" customWidth="1"/>
    <col min="6" max="6" width="50.625" style="1" customWidth="1"/>
    <col min="7" max="14" width="8.75" style="1" hidden="1" customWidth="1"/>
    <col min="15" max="16384" width="8.75" style="1"/>
  </cols>
  <sheetData>
    <row r="1" spans="1:14" ht="9.9499999999999993" customHeight="1" x14ac:dyDescent="0.4"/>
    <row r="2" spans="1:14" ht="20.100000000000001" customHeight="1" x14ac:dyDescent="0.4">
      <c r="A2" s="16"/>
      <c r="B2" s="17" t="s">
        <v>167</v>
      </c>
      <c r="C2" s="18"/>
      <c r="D2" s="18"/>
      <c r="E2" s="18"/>
      <c r="F2" s="18"/>
    </row>
    <row r="3" spans="1:14" ht="20.100000000000001" customHeight="1" x14ac:dyDescent="0.4">
      <c r="A3" s="16"/>
      <c r="B3" s="17" t="s">
        <v>168</v>
      </c>
      <c r="C3" s="18"/>
      <c r="D3" s="18"/>
      <c r="E3" s="18"/>
      <c r="F3" s="18"/>
    </row>
    <row r="4" spans="1:14" ht="20.100000000000001" customHeight="1" x14ac:dyDescent="0.4">
      <c r="A4" s="16"/>
      <c r="B4" s="17" t="s">
        <v>211</v>
      </c>
      <c r="C4" s="19"/>
      <c r="D4" s="19"/>
      <c r="E4" s="19"/>
      <c r="F4" s="19"/>
    </row>
    <row r="5" spans="1:14" ht="9.9499999999999993" customHeight="1" x14ac:dyDescent="0.4">
      <c r="A5" s="16"/>
      <c r="B5" s="17"/>
      <c r="C5" s="19"/>
      <c r="D5" s="19"/>
      <c r="E5" s="19"/>
      <c r="F5" s="19"/>
    </row>
    <row r="6" spans="1:14" ht="20.100000000000001" customHeight="1" x14ac:dyDescent="0.4">
      <c r="A6" s="20" t="s">
        <v>0</v>
      </c>
      <c r="B6" s="18"/>
      <c r="C6" s="18"/>
      <c r="D6" s="18"/>
      <c r="E6" s="18"/>
      <c r="F6" s="16"/>
    </row>
    <row r="7" spans="1:14" ht="20.100000000000001" customHeight="1" thickBot="1" x14ac:dyDescent="0.45">
      <c r="A7" s="29" t="s">
        <v>22</v>
      </c>
      <c r="B7" s="37"/>
      <c r="C7" s="37"/>
      <c r="D7" s="37"/>
      <c r="E7" s="37"/>
      <c r="F7" s="16"/>
    </row>
    <row r="8" spans="1:14" ht="22.35" customHeight="1" thickBot="1" x14ac:dyDescent="0.45">
      <c r="A8" s="40" t="s">
        <v>1</v>
      </c>
      <c r="B8" s="41" t="s">
        <v>2</v>
      </c>
      <c r="C8" s="41" t="s">
        <v>3</v>
      </c>
      <c r="D8" s="42" t="s">
        <v>18</v>
      </c>
      <c r="E8" s="42" t="s">
        <v>13</v>
      </c>
      <c r="F8" s="43" t="s">
        <v>208</v>
      </c>
    </row>
    <row r="9" spans="1:14" ht="39.950000000000003" customHeight="1" thickTop="1" x14ac:dyDescent="0.4">
      <c r="A9" s="31">
        <v>1</v>
      </c>
      <c r="B9" s="39" t="s">
        <v>24</v>
      </c>
      <c r="C9" s="39" t="s">
        <v>38</v>
      </c>
      <c r="D9" s="44" t="s">
        <v>17</v>
      </c>
      <c r="E9" s="54"/>
      <c r="F9" s="34"/>
      <c r="G9" s="1">
        <f t="shared" ref="G9:G16" si="0">IF(AND($D9="必須",$E9="●"),1,0)</f>
        <v>0</v>
      </c>
      <c r="H9" s="1">
        <f t="shared" ref="H9:H16" si="1">IF(AND($D9="必須",$E9="○"),1,0)</f>
        <v>0</v>
      </c>
      <c r="I9" s="1">
        <f t="shared" ref="I9:I16" si="2">IF(AND($D9="必須",$E9="△"),1,0)</f>
        <v>0</v>
      </c>
      <c r="J9" s="1">
        <f t="shared" ref="J9:J16" si="3">IF(AND($D9="必須",$E9="×"),1,0)</f>
        <v>0</v>
      </c>
      <c r="K9" s="1">
        <f t="shared" ref="K9:K16" si="4">IF(AND($D9="要望",$E9="●"),1,0)</f>
        <v>0</v>
      </c>
      <c r="L9" s="1">
        <f t="shared" ref="L9:L16" si="5">IF(AND($D9="要望",$E9="○"),1,0)</f>
        <v>0</v>
      </c>
      <c r="M9" s="1">
        <f t="shared" ref="M9:M16" si="6">IF(AND($D9="要望",$E9="△"),1,0)</f>
        <v>0</v>
      </c>
      <c r="N9" s="1">
        <f t="shared" ref="N9:N16" si="7">IF(AND($D9="必須",$E9="×"),1,0)</f>
        <v>0</v>
      </c>
    </row>
    <row r="10" spans="1:14" ht="39.950000000000003" customHeight="1" x14ac:dyDescent="0.4">
      <c r="A10" s="31">
        <v>2</v>
      </c>
      <c r="B10" s="39" t="s">
        <v>153</v>
      </c>
      <c r="C10" s="39" t="s">
        <v>154</v>
      </c>
      <c r="D10" s="44" t="s">
        <v>155</v>
      </c>
      <c r="E10" s="54"/>
      <c r="F10" s="34"/>
      <c r="G10" s="1">
        <f t="shared" si="0"/>
        <v>0</v>
      </c>
      <c r="H10" s="1">
        <f t="shared" si="1"/>
        <v>0</v>
      </c>
      <c r="I10" s="1">
        <f t="shared" si="2"/>
        <v>0</v>
      </c>
      <c r="J10" s="1">
        <f t="shared" si="3"/>
        <v>0</v>
      </c>
      <c r="K10" s="1">
        <f t="shared" si="4"/>
        <v>0</v>
      </c>
      <c r="L10" s="1">
        <f t="shared" si="5"/>
        <v>0</v>
      </c>
      <c r="M10" s="1">
        <f t="shared" si="6"/>
        <v>0</v>
      </c>
      <c r="N10" s="1">
        <f t="shared" si="7"/>
        <v>0</v>
      </c>
    </row>
    <row r="11" spans="1:14" ht="39.950000000000003" customHeight="1" x14ac:dyDescent="0.4">
      <c r="A11" s="31">
        <v>3</v>
      </c>
      <c r="B11" s="39" t="s">
        <v>151</v>
      </c>
      <c r="C11" s="39" t="s">
        <v>152</v>
      </c>
      <c r="D11" s="44" t="s">
        <v>17</v>
      </c>
      <c r="E11" s="54"/>
      <c r="F11" s="34"/>
      <c r="G11" s="1">
        <f t="shared" si="0"/>
        <v>0</v>
      </c>
      <c r="H11" s="1">
        <f t="shared" si="1"/>
        <v>0</v>
      </c>
      <c r="I11" s="1">
        <f t="shared" si="2"/>
        <v>0</v>
      </c>
      <c r="J11" s="1">
        <f t="shared" si="3"/>
        <v>0</v>
      </c>
      <c r="K11" s="1">
        <f t="shared" si="4"/>
        <v>0</v>
      </c>
      <c r="L11" s="1">
        <f t="shared" si="5"/>
        <v>0</v>
      </c>
      <c r="M11" s="1">
        <f t="shared" si="6"/>
        <v>0</v>
      </c>
      <c r="N11" s="1">
        <f t="shared" si="7"/>
        <v>0</v>
      </c>
    </row>
    <row r="12" spans="1:14" ht="39.950000000000003" customHeight="1" x14ac:dyDescent="0.4">
      <c r="A12" s="31">
        <v>4</v>
      </c>
      <c r="B12" s="39" t="s">
        <v>157</v>
      </c>
      <c r="C12" s="39" t="s">
        <v>159</v>
      </c>
      <c r="D12" s="44" t="s">
        <v>155</v>
      </c>
      <c r="E12" s="54"/>
      <c r="F12" s="34"/>
      <c r="G12" s="1">
        <f t="shared" si="0"/>
        <v>0</v>
      </c>
      <c r="H12" s="1">
        <f t="shared" si="1"/>
        <v>0</v>
      </c>
      <c r="I12" s="1">
        <f t="shared" si="2"/>
        <v>0</v>
      </c>
      <c r="J12" s="1">
        <f t="shared" si="3"/>
        <v>0</v>
      </c>
      <c r="K12" s="1">
        <f t="shared" si="4"/>
        <v>0</v>
      </c>
      <c r="L12" s="1">
        <f t="shared" si="5"/>
        <v>0</v>
      </c>
      <c r="M12" s="1">
        <f t="shared" si="6"/>
        <v>0</v>
      </c>
      <c r="N12" s="1">
        <f t="shared" si="7"/>
        <v>0</v>
      </c>
    </row>
    <row r="13" spans="1:14" ht="39.950000000000003" customHeight="1" x14ac:dyDescent="0.4">
      <c r="A13" s="31">
        <v>5</v>
      </c>
      <c r="B13" s="39" t="s">
        <v>156</v>
      </c>
      <c r="C13" s="39" t="s">
        <v>158</v>
      </c>
      <c r="D13" s="44" t="s">
        <v>155</v>
      </c>
      <c r="E13" s="54"/>
      <c r="F13" s="34"/>
      <c r="G13" s="1">
        <f t="shared" si="0"/>
        <v>0</v>
      </c>
      <c r="H13" s="1">
        <f t="shared" si="1"/>
        <v>0</v>
      </c>
      <c r="I13" s="1">
        <f t="shared" si="2"/>
        <v>0</v>
      </c>
      <c r="J13" s="1">
        <f t="shared" si="3"/>
        <v>0</v>
      </c>
      <c r="K13" s="1">
        <f t="shared" si="4"/>
        <v>0</v>
      </c>
      <c r="L13" s="1">
        <f t="shared" si="5"/>
        <v>0</v>
      </c>
      <c r="M13" s="1">
        <f t="shared" si="6"/>
        <v>0</v>
      </c>
      <c r="N13" s="1">
        <f t="shared" si="7"/>
        <v>0</v>
      </c>
    </row>
    <row r="14" spans="1:14" ht="39.950000000000003" customHeight="1" x14ac:dyDescent="0.4">
      <c r="A14" s="4">
        <v>6</v>
      </c>
      <c r="B14" s="5" t="s">
        <v>34</v>
      </c>
      <c r="C14" s="5" t="s">
        <v>20</v>
      </c>
      <c r="D14" s="45" t="s">
        <v>17</v>
      </c>
      <c r="E14" s="55"/>
      <c r="F14" s="22"/>
      <c r="G14" s="1">
        <f t="shared" si="0"/>
        <v>0</v>
      </c>
      <c r="H14" s="1">
        <f t="shared" si="1"/>
        <v>0</v>
      </c>
      <c r="I14" s="1">
        <f t="shared" si="2"/>
        <v>0</v>
      </c>
      <c r="J14" s="1">
        <f t="shared" si="3"/>
        <v>0</v>
      </c>
      <c r="K14" s="1">
        <f t="shared" si="4"/>
        <v>0</v>
      </c>
      <c r="L14" s="1">
        <f t="shared" si="5"/>
        <v>0</v>
      </c>
      <c r="M14" s="1">
        <f t="shared" si="6"/>
        <v>0</v>
      </c>
      <c r="N14" s="1">
        <f t="shared" si="7"/>
        <v>0</v>
      </c>
    </row>
    <row r="15" spans="1:14" ht="39.950000000000003" customHeight="1" x14ac:dyDescent="0.4">
      <c r="A15" s="4">
        <v>7</v>
      </c>
      <c r="B15" s="5" t="s">
        <v>25</v>
      </c>
      <c r="C15" s="5" t="s">
        <v>21</v>
      </c>
      <c r="D15" s="45" t="s">
        <v>17</v>
      </c>
      <c r="E15" s="55"/>
      <c r="F15" s="22"/>
      <c r="G15" s="1">
        <f t="shared" si="0"/>
        <v>0</v>
      </c>
      <c r="H15" s="1">
        <f t="shared" si="1"/>
        <v>0</v>
      </c>
      <c r="I15" s="1">
        <f t="shared" si="2"/>
        <v>0</v>
      </c>
      <c r="J15" s="1">
        <f t="shared" si="3"/>
        <v>0</v>
      </c>
      <c r="K15" s="1">
        <f t="shared" si="4"/>
        <v>0</v>
      </c>
      <c r="L15" s="1">
        <f t="shared" si="5"/>
        <v>0</v>
      </c>
      <c r="M15" s="1">
        <f t="shared" si="6"/>
        <v>0</v>
      </c>
      <c r="N15" s="1">
        <f t="shared" si="7"/>
        <v>0</v>
      </c>
    </row>
    <row r="16" spans="1:14" ht="39.950000000000003" customHeight="1" thickBot="1" x14ac:dyDescent="0.45">
      <c r="A16" s="6">
        <v>8</v>
      </c>
      <c r="B16" s="38" t="s">
        <v>26</v>
      </c>
      <c r="C16" s="38" t="s">
        <v>19</v>
      </c>
      <c r="D16" s="46" t="s">
        <v>17</v>
      </c>
      <c r="E16" s="56"/>
      <c r="F16" s="24"/>
      <c r="G16" s="1">
        <f t="shared" si="0"/>
        <v>0</v>
      </c>
      <c r="H16" s="1">
        <f t="shared" si="1"/>
        <v>0</v>
      </c>
      <c r="I16" s="1">
        <f t="shared" si="2"/>
        <v>0</v>
      </c>
      <c r="J16" s="1">
        <f t="shared" si="3"/>
        <v>0</v>
      </c>
      <c r="K16" s="1">
        <f t="shared" si="4"/>
        <v>0</v>
      </c>
      <c r="L16" s="1">
        <f t="shared" si="5"/>
        <v>0</v>
      </c>
      <c r="M16" s="1">
        <f t="shared" si="6"/>
        <v>0</v>
      </c>
      <c r="N16" s="1">
        <f t="shared" si="7"/>
        <v>0</v>
      </c>
    </row>
    <row r="17" spans="1:14" ht="18" customHeight="1" x14ac:dyDescent="0.4">
      <c r="A17" s="8"/>
      <c r="B17" s="9"/>
      <c r="C17" s="9"/>
      <c r="D17" s="25"/>
      <c r="E17" s="26"/>
      <c r="F17" s="27"/>
    </row>
    <row r="18" spans="1:14" ht="22.15" customHeight="1" thickBot="1" x14ac:dyDescent="0.45">
      <c r="A18" s="29" t="s">
        <v>4</v>
      </c>
      <c r="B18" s="29"/>
      <c r="C18" s="29"/>
      <c r="D18" s="30"/>
      <c r="E18" s="30"/>
      <c r="F18" s="27"/>
    </row>
    <row r="19" spans="1:14" ht="22.15" customHeight="1" thickBot="1" x14ac:dyDescent="0.45">
      <c r="A19" s="40" t="s">
        <v>1</v>
      </c>
      <c r="B19" s="41" t="s">
        <v>2</v>
      </c>
      <c r="C19" s="41" t="s">
        <v>3</v>
      </c>
      <c r="D19" s="42" t="s">
        <v>18</v>
      </c>
      <c r="E19" s="42" t="s">
        <v>13</v>
      </c>
      <c r="F19" s="43" t="s">
        <v>209</v>
      </c>
    </row>
    <row r="20" spans="1:14" ht="39.950000000000003" customHeight="1" thickTop="1" x14ac:dyDescent="0.4">
      <c r="A20" s="36">
        <v>1</v>
      </c>
      <c r="B20" s="32" t="s">
        <v>27</v>
      </c>
      <c r="C20" s="32" t="s">
        <v>100</v>
      </c>
      <c r="D20" s="44" t="s">
        <v>17</v>
      </c>
      <c r="E20" s="54"/>
      <c r="F20" s="34"/>
      <c r="G20" s="1">
        <f t="shared" ref="G20:G34" si="8">IF(AND($D20="必須",$E20="●"),1,0)</f>
        <v>0</v>
      </c>
      <c r="H20" s="1">
        <f t="shared" ref="H20:H34" si="9">IF(AND($D20="必須",$E20="○"),1,0)</f>
        <v>0</v>
      </c>
      <c r="I20" s="1">
        <f t="shared" ref="I20:I34" si="10">IF(AND($D20="必須",$E20="△"),1,0)</f>
        <v>0</v>
      </c>
      <c r="J20" s="1">
        <f t="shared" ref="J20:J34" si="11">IF(AND($D20="必須",$E20="×"),1,0)</f>
        <v>0</v>
      </c>
      <c r="K20" s="1">
        <f t="shared" ref="K20:K34" si="12">IF(AND($D20="要望",$E20="●"),1,0)</f>
        <v>0</v>
      </c>
      <c r="L20" s="1">
        <f t="shared" ref="L20:L34" si="13">IF(AND($D20="要望",$E20="○"),1,0)</f>
        <v>0</v>
      </c>
      <c r="M20" s="1">
        <f t="shared" ref="M20:M34" si="14">IF(AND($D20="要望",$E20="△"),1,0)</f>
        <v>0</v>
      </c>
      <c r="N20" s="1">
        <f t="shared" ref="N20:N34" si="15">IF(AND($D20="必須",$E20="×"),1,0)</f>
        <v>0</v>
      </c>
    </row>
    <row r="21" spans="1:14" ht="39.950000000000003" customHeight="1" x14ac:dyDescent="0.4">
      <c r="A21" s="11">
        <v>2</v>
      </c>
      <c r="B21" s="12" t="s">
        <v>35</v>
      </c>
      <c r="C21" s="12" t="s">
        <v>36</v>
      </c>
      <c r="D21" s="45" t="s">
        <v>17</v>
      </c>
      <c r="E21" s="55"/>
      <c r="F21" s="22"/>
      <c r="G21" s="1">
        <f t="shared" si="8"/>
        <v>0</v>
      </c>
      <c r="H21" s="1">
        <f t="shared" si="9"/>
        <v>0</v>
      </c>
      <c r="I21" s="1">
        <f t="shared" si="10"/>
        <v>0</v>
      </c>
      <c r="J21" s="1">
        <f t="shared" si="11"/>
        <v>0</v>
      </c>
      <c r="K21" s="1">
        <f t="shared" si="12"/>
        <v>0</v>
      </c>
      <c r="L21" s="1">
        <f t="shared" si="13"/>
        <v>0</v>
      </c>
      <c r="M21" s="1">
        <f t="shared" si="14"/>
        <v>0</v>
      </c>
      <c r="N21" s="1">
        <f t="shared" si="15"/>
        <v>0</v>
      </c>
    </row>
    <row r="22" spans="1:14" ht="39.950000000000003" customHeight="1" x14ac:dyDescent="0.4">
      <c r="A22" s="11">
        <v>3</v>
      </c>
      <c r="B22" s="12" t="s">
        <v>66</v>
      </c>
      <c r="C22" s="12" t="s">
        <v>30</v>
      </c>
      <c r="D22" s="45" t="s">
        <v>17</v>
      </c>
      <c r="E22" s="55"/>
      <c r="F22" s="22"/>
      <c r="G22" s="1">
        <f t="shared" si="8"/>
        <v>0</v>
      </c>
      <c r="H22" s="1">
        <f t="shared" si="9"/>
        <v>0</v>
      </c>
      <c r="I22" s="1">
        <f t="shared" si="10"/>
        <v>0</v>
      </c>
      <c r="J22" s="1">
        <f t="shared" si="11"/>
        <v>0</v>
      </c>
      <c r="K22" s="1">
        <f t="shared" si="12"/>
        <v>0</v>
      </c>
      <c r="L22" s="1">
        <f t="shared" si="13"/>
        <v>0</v>
      </c>
      <c r="M22" s="1">
        <f t="shared" si="14"/>
        <v>0</v>
      </c>
      <c r="N22" s="1">
        <f t="shared" si="15"/>
        <v>0</v>
      </c>
    </row>
    <row r="23" spans="1:14" ht="39.950000000000003" customHeight="1" x14ac:dyDescent="0.4">
      <c r="A23" s="11">
        <v>4</v>
      </c>
      <c r="B23" s="12" t="s">
        <v>134</v>
      </c>
      <c r="C23" s="12" t="s">
        <v>23</v>
      </c>
      <c r="D23" s="45" t="s">
        <v>17</v>
      </c>
      <c r="E23" s="55"/>
      <c r="F23" s="22"/>
      <c r="G23" s="1">
        <f t="shared" si="8"/>
        <v>0</v>
      </c>
      <c r="H23" s="1">
        <f t="shared" si="9"/>
        <v>0</v>
      </c>
      <c r="I23" s="1">
        <f t="shared" si="10"/>
        <v>0</v>
      </c>
      <c r="J23" s="1">
        <f t="shared" si="11"/>
        <v>0</v>
      </c>
      <c r="K23" s="1">
        <f t="shared" si="12"/>
        <v>0</v>
      </c>
      <c r="L23" s="1">
        <f t="shared" si="13"/>
        <v>0</v>
      </c>
      <c r="M23" s="1">
        <f t="shared" si="14"/>
        <v>0</v>
      </c>
      <c r="N23" s="1">
        <f t="shared" si="15"/>
        <v>0</v>
      </c>
    </row>
    <row r="24" spans="1:14" ht="39.950000000000003" customHeight="1" x14ac:dyDescent="0.4">
      <c r="A24" s="11">
        <v>5</v>
      </c>
      <c r="B24" s="12" t="s">
        <v>135</v>
      </c>
      <c r="C24" s="12" t="s">
        <v>67</v>
      </c>
      <c r="D24" s="45" t="s">
        <v>17</v>
      </c>
      <c r="E24" s="55"/>
      <c r="F24" s="22"/>
      <c r="G24" s="1">
        <f t="shared" si="8"/>
        <v>0</v>
      </c>
      <c r="H24" s="1">
        <f t="shared" si="9"/>
        <v>0</v>
      </c>
      <c r="I24" s="1">
        <f t="shared" si="10"/>
        <v>0</v>
      </c>
      <c r="J24" s="1">
        <f t="shared" si="11"/>
        <v>0</v>
      </c>
      <c r="K24" s="1">
        <f t="shared" si="12"/>
        <v>0</v>
      </c>
      <c r="L24" s="1">
        <f t="shared" si="13"/>
        <v>0</v>
      </c>
      <c r="M24" s="1">
        <f t="shared" si="14"/>
        <v>0</v>
      </c>
      <c r="N24" s="1">
        <f t="shared" si="15"/>
        <v>0</v>
      </c>
    </row>
    <row r="25" spans="1:14" ht="39.950000000000003" customHeight="1" x14ac:dyDescent="0.4">
      <c r="A25" s="11">
        <v>6</v>
      </c>
      <c r="B25" s="12" t="s">
        <v>136</v>
      </c>
      <c r="C25" s="12" t="s">
        <v>65</v>
      </c>
      <c r="D25" s="45" t="s">
        <v>17</v>
      </c>
      <c r="E25" s="55"/>
      <c r="F25" s="22"/>
      <c r="G25" s="1">
        <f t="shared" si="8"/>
        <v>0</v>
      </c>
      <c r="H25" s="1">
        <f t="shared" si="9"/>
        <v>0</v>
      </c>
      <c r="I25" s="1">
        <f t="shared" si="10"/>
        <v>0</v>
      </c>
      <c r="J25" s="1">
        <f t="shared" si="11"/>
        <v>0</v>
      </c>
      <c r="K25" s="1">
        <f t="shared" si="12"/>
        <v>0</v>
      </c>
      <c r="L25" s="1">
        <f t="shared" si="13"/>
        <v>0</v>
      </c>
      <c r="M25" s="1">
        <f t="shared" si="14"/>
        <v>0</v>
      </c>
      <c r="N25" s="1">
        <f t="shared" si="15"/>
        <v>0</v>
      </c>
    </row>
    <row r="26" spans="1:14" ht="39.950000000000003" customHeight="1" x14ac:dyDescent="0.4">
      <c r="A26" s="11">
        <v>7</v>
      </c>
      <c r="B26" s="12" t="s">
        <v>137</v>
      </c>
      <c r="C26" s="12" t="s">
        <v>68</v>
      </c>
      <c r="D26" s="21" t="s">
        <v>28</v>
      </c>
      <c r="E26" s="55"/>
      <c r="F26" s="22"/>
      <c r="G26" s="1">
        <f t="shared" si="8"/>
        <v>0</v>
      </c>
      <c r="H26" s="1">
        <f t="shared" si="9"/>
        <v>0</v>
      </c>
      <c r="I26" s="1">
        <f t="shared" si="10"/>
        <v>0</v>
      </c>
      <c r="J26" s="1">
        <f t="shared" si="11"/>
        <v>0</v>
      </c>
      <c r="K26" s="1">
        <f t="shared" si="12"/>
        <v>0</v>
      </c>
      <c r="L26" s="1">
        <f t="shared" si="13"/>
        <v>0</v>
      </c>
      <c r="M26" s="1">
        <f t="shared" si="14"/>
        <v>0</v>
      </c>
      <c r="N26" s="1">
        <f t="shared" si="15"/>
        <v>0</v>
      </c>
    </row>
    <row r="27" spans="1:14" ht="39.950000000000003" customHeight="1" x14ac:dyDescent="0.4">
      <c r="A27" s="11">
        <v>8</v>
      </c>
      <c r="B27" s="12" t="s">
        <v>69</v>
      </c>
      <c r="C27" s="12" t="s">
        <v>70</v>
      </c>
      <c r="D27" s="45" t="s">
        <v>17</v>
      </c>
      <c r="E27" s="55"/>
      <c r="F27" s="22"/>
      <c r="G27" s="1">
        <f t="shared" si="8"/>
        <v>0</v>
      </c>
      <c r="H27" s="1">
        <f t="shared" si="9"/>
        <v>0</v>
      </c>
      <c r="I27" s="1">
        <f t="shared" si="10"/>
        <v>0</v>
      </c>
      <c r="J27" s="1">
        <f t="shared" si="11"/>
        <v>0</v>
      </c>
      <c r="K27" s="1">
        <f t="shared" si="12"/>
        <v>0</v>
      </c>
      <c r="L27" s="1">
        <f t="shared" si="13"/>
        <v>0</v>
      </c>
      <c r="M27" s="1">
        <f t="shared" si="14"/>
        <v>0</v>
      </c>
      <c r="N27" s="1">
        <f t="shared" si="15"/>
        <v>0</v>
      </c>
    </row>
    <row r="28" spans="1:14" ht="39.950000000000003" customHeight="1" x14ac:dyDescent="0.4">
      <c r="A28" s="11">
        <v>9</v>
      </c>
      <c r="B28" s="12" t="s">
        <v>138</v>
      </c>
      <c r="C28" s="12" t="s">
        <v>139</v>
      </c>
      <c r="D28" s="45" t="s">
        <v>17</v>
      </c>
      <c r="E28" s="55"/>
      <c r="F28" s="22"/>
      <c r="G28" s="1">
        <f t="shared" si="8"/>
        <v>0</v>
      </c>
      <c r="H28" s="1">
        <f t="shared" si="9"/>
        <v>0</v>
      </c>
      <c r="I28" s="1">
        <f t="shared" si="10"/>
        <v>0</v>
      </c>
      <c r="J28" s="1">
        <f t="shared" si="11"/>
        <v>0</v>
      </c>
      <c r="K28" s="1">
        <f t="shared" si="12"/>
        <v>0</v>
      </c>
      <c r="L28" s="1">
        <f t="shared" si="13"/>
        <v>0</v>
      </c>
      <c r="M28" s="1">
        <f t="shared" si="14"/>
        <v>0</v>
      </c>
      <c r="N28" s="1">
        <f t="shared" si="15"/>
        <v>0</v>
      </c>
    </row>
    <row r="29" spans="1:14" ht="39.950000000000003" customHeight="1" x14ac:dyDescent="0.4">
      <c r="A29" s="11">
        <v>10</v>
      </c>
      <c r="B29" s="12" t="s">
        <v>132</v>
      </c>
      <c r="C29" s="12" t="s">
        <v>133</v>
      </c>
      <c r="D29" s="45" t="s">
        <v>17</v>
      </c>
      <c r="E29" s="55"/>
      <c r="F29" s="22"/>
      <c r="G29" s="1">
        <f t="shared" si="8"/>
        <v>0</v>
      </c>
      <c r="H29" s="1">
        <f t="shared" si="9"/>
        <v>0</v>
      </c>
      <c r="I29" s="1">
        <f t="shared" si="10"/>
        <v>0</v>
      </c>
      <c r="J29" s="1">
        <f t="shared" si="11"/>
        <v>0</v>
      </c>
      <c r="K29" s="1">
        <f t="shared" si="12"/>
        <v>0</v>
      </c>
      <c r="L29" s="1">
        <f t="shared" si="13"/>
        <v>0</v>
      </c>
      <c r="M29" s="1">
        <f t="shared" si="14"/>
        <v>0</v>
      </c>
      <c r="N29" s="1">
        <f t="shared" si="15"/>
        <v>0</v>
      </c>
    </row>
    <row r="30" spans="1:14" ht="39.950000000000003" customHeight="1" x14ac:dyDescent="0.4">
      <c r="A30" s="11">
        <v>11</v>
      </c>
      <c r="B30" s="12" t="s">
        <v>97</v>
      </c>
      <c r="C30" s="12" t="s">
        <v>140</v>
      </c>
      <c r="D30" s="45" t="s">
        <v>17</v>
      </c>
      <c r="E30" s="55"/>
      <c r="F30" s="22"/>
      <c r="G30" s="1">
        <f t="shared" si="8"/>
        <v>0</v>
      </c>
      <c r="H30" s="1">
        <f t="shared" si="9"/>
        <v>0</v>
      </c>
      <c r="I30" s="1">
        <f t="shared" si="10"/>
        <v>0</v>
      </c>
      <c r="J30" s="1">
        <f t="shared" si="11"/>
        <v>0</v>
      </c>
      <c r="K30" s="1">
        <f t="shared" si="12"/>
        <v>0</v>
      </c>
      <c r="L30" s="1">
        <f t="shared" si="13"/>
        <v>0</v>
      </c>
      <c r="M30" s="1">
        <f t="shared" si="14"/>
        <v>0</v>
      </c>
      <c r="N30" s="1">
        <f t="shared" si="15"/>
        <v>0</v>
      </c>
    </row>
    <row r="31" spans="1:14" ht="39.950000000000003" customHeight="1" x14ac:dyDescent="0.4">
      <c r="A31" s="11">
        <v>12</v>
      </c>
      <c r="B31" s="12" t="s">
        <v>33</v>
      </c>
      <c r="C31" s="12" t="s">
        <v>29</v>
      </c>
      <c r="D31" s="21" t="s">
        <v>28</v>
      </c>
      <c r="E31" s="55"/>
      <c r="F31" s="22"/>
      <c r="G31" s="1">
        <f t="shared" si="8"/>
        <v>0</v>
      </c>
      <c r="H31" s="1">
        <f t="shared" si="9"/>
        <v>0</v>
      </c>
      <c r="I31" s="1">
        <f t="shared" si="10"/>
        <v>0</v>
      </c>
      <c r="J31" s="1">
        <f t="shared" si="11"/>
        <v>0</v>
      </c>
      <c r="K31" s="1">
        <f t="shared" si="12"/>
        <v>0</v>
      </c>
      <c r="L31" s="1">
        <f t="shared" si="13"/>
        <v>0</v>
      </c>
      <c r="M31" s="1">
        <f t="shared" si="14"/>
        <v>0</v>
      </c>
      <c r="N31" s="1">
        <f t="shared" si="15"/>
        <v>0</v>
      </c>
    </row>
    <row r="32" spans="1:14" ht="39.950000000000003" customHeight="1" x14ac:dyDescent="0.4">
      <c r="A32" s="11">
        <v>13</v>
      </c>
      <c r="B32" s="12" t="s">
        <v>32</v>
      </c>
      <c r="C32" s="12" t="s">
        <v>71</v>
      </c>
      <c r="D32" s="21" t="s">
        <v>28</v>
      </c>
      <c r="E32" s="55"/>
      <c r="F32" s="22"/>
      <c r="G32" s="1">
        <f t="shared" si="8"/>
        <v>0</v>
      </c>
      <c r="H32" s="1">
        <f t="shared" si="9"/>
        <v>0</v>
      </c>
      <c r="I32" s="1">
        <f t="shared" si="10"/>
        <v>0</v>
      </c>
      <c r="J32" s="1">
        <f t="shared" si="11"/>
        <v>0</v>
      </c>
      <c r="K32" s="1">
        <f t="shared" si="12"/>
        <v>0</v>
      </c>
      <c r="L32" s="1">
        <f t="shared" si="13"/>
        <v>0</v>
      </c>
      <c r="M32" s="1">
        <f t="shared" si="14"/>
        <v>0</v>
      </c>
      <c r="N32" s="1">
        <f t="shared" si="15"/>
        <v>0</v>
      </c>
    </row>
    <row r="33" spans="1:14" ht="39.950000000000003" customHeight="1" x14ac:dyDescent="0.4">
      <c r="A33" s="11">
        <v>14</v>
      </c>
      <c r="B33" s="12" t="s">
        <v>121</v>
      </c>
      <c r="C33" s="12" t="s">
        <v>122</v>
      </c>
      <c r="D33" s="21" t="s">
        <v>119</v>
      </c>
      <c r="E33" s="55"/>
      <c r="F33" s="22"/>
      <c r="G33" s="1">
        <f t="shared" si="8"/>
        <v>0</v>
      </c>
      <c r="H33" s="1">
        <f t="shared" si="9"/>
        <v>0</v>
      </c>
      <c r="I33" s="1">
        <f t="shared" si="10"/>
        <v>0</v>
      </c>
      <c r="J33" s="1">
        <f t="shared" si="11"/>
        <v>0</v>
      </c>
      <c r="K33" s="1">
        <f t="shared" si="12"/>
        <v>0</v>
      </c>
      <c r="L33" s="1">
        <f t="shared" si="13"/>
        <v>0</v>
      </c>
      <c r="M33" s="1">
        <f t="shared" si="14"/>
        <v>0</v>
      </c>
      <c r="N33" s="1">
        <f t="shared" si="15"/>
        <v>0</v>
      </c>
    </row>
    <row r="34" spans="1:14" ht="39.950000000000003" customHeight="1" thickBot="1" x14ac:dyDescent="0.45">
      <c r="A34" s="35">
        <v>15</v>
      </c>
      <c r="B34" s="13" t="s">
        <v>31</v>
      </c>
      <c r="C34" s="13" t="s">
        <v>101</v>
      </c>
      <c r="D34" s="23" t="s">
        <v>28</v>
      </c>
      <c r="E34" s="56"/>
      <c r="F34" s="24"/>
      <c r="G34" s="1">
        <f t="shared" si="8"/>
        <v>0</v>
      </c>
      <c r="H34" s="1">
        <f t="shared" si="9"/>
        <v>0</v>
      </c>
      <c r="I34" s="1">
        <f t="shared" si="10"/>
        <v>0</v>
      </c>
      <c r="J34" s="1">
        <f t="shared" si="11"/>
        <v>0</v>
      </c>
      <c r="K34" s="1">
        <f t="shared" si="12"/>
        <v>0</v>
      </c>
      <c r="L34" s="1">
        <f t="shared" si="13"/>
        <v>0</v>
      </c>
      <c r="M34" s="1">
        <f t="shared" si="14"/>
        <v>0</v>
      </c>
      <c r="N34" s="1">
        <f t="shared" si="15"/>
        <v>0</v>
      </c>
    </row>
    <row r="35" spans="1:14" ht="18" customHeight="1" x14ac:dyDescent="0.4">
      <c r="A35" s="14"/>
      <c r="B35" s="15"/>
      <c r="C35" s="15"/>
      <c r="D35" s="28"/>
      <c r="E35" s="28"/>
      <c r="F35" s="27"/>
    </row>
    <row r="36" spans="1:14" ht="22.15" customHeight="1" thickBot="1" x14ac:dyDescent="0.45">
      <c r="A36" s="29" t="s">
        <v>37</v>
      </c>
      <c r="B36" s="29"/>
      <c r="C36" s="29"/>
      <c r="D36" s="30"/>
      <c r="E36" s="30"/>
      <c r="F36" s="27"/>
    </row>
    <row r="37" spans="1:14" ht="22.15" customHeight="1" thickBot="1" x14ac:dyDescent="0.45">
      <c r="A37" s="40" t="s">
        <v>1</v>
      </c>
      <c r="B37" s="41" t="s">
        <v>2</v>
      </c>
      <c r="C37" s="41" t="s">
        <v>3</v>
      </c>
      <c r="D37" s="42" t="s">
        <v>18</v>
      </c>
      <c r="E37" s="42" t="s">
        <v>13</v>
      </c>
      <c r="F37" s="43" t="s">
        <v>209</v>
      </c>
    </row>
    <row r="38" spans="1:14" ht="39.950000000000003" customHeight="1" thickTop="1" x14ac:dyDescent="0.4">
      <c r="A38" s="36">
        <v>1</v>
      </c>
      <c r="B38" s="32" t="s">
        <v>43</v>
      </c>
      <c r="C38" s="32" t="s">
        <v>41</v>
      </c>
      <c r="D38" s="44" t="s">
        <v>17</v>
      </c>
      <c r="E38" s="54"/>
      <c r="F38" s="34"/>
      <c r="G38" s="1">
        <f t="shared" ref="G38:G48" si="16">IF(AND($D38="必須",$E38="●"),1,0)</f>
        <v>0</v>
      </c>
      <c r="H38" s="1">
        <f t="shared" ref="H38:H48" si="17">IF(AND($D38="必須",$E38="○"),1,0)</f>
        <v>0</v>
      </c>
      <c r="I38" s="1">
        <f t="shared" ref="I38:I48" si="18">IF(AND($D38="必須",$E38="△"),1,0)</f>
        <v>0</v>
      </c>
      <c r="J38" s="1">
        <f t="shared" ref="J38:J48" si="19">IF(AND($D38="必須",$E38="×"),1,0)</f>
        <v>0</v>
      </c>
      <c r="K38" s="1">
        <f t="shared" ref="K38:K48" si="20">IF(AND($D38="要望",$E38="●"),1,0)</f>
        <v>0</v>
      </c>
      <c r="L38" s="1">
        <f t="shared" ref="L38:L48" si="21">IF(AND($D38="要望",$E38="○"),1,0)</f>
        <v>0</v>
      </c>
      <c r="M38" s="1">
        <f t="shared" ref="M38:M48" si="22">IF(AND($D38="要望",$E38="△"),1,0)</f>
        <v>0</v>
      </c>
      <c r="N38" s="1">
        <f t="shared" ref="N38:N48" si="23">IF(AND($D38="必須",$E38="×"),1,0)</f>
        <v>0</v>
      </c>
    </row>
    <row r="39" spans="1:14" ht="39.950000000000003" customHeight="1" x14ac:dyDescent="0.4">
      <c r="A39" s="11">
        <v>2</v>
      </c>
      <c r="B39" s="12" t="s">
        <v>44</v>
      </c>
      <c r="C39" s="12" t="s">
        <v>39</v>
      </c>
      <c r="D39" s="21" t="s">
        <v>28</v>
      </c>
      <c r="E39" s="55"/>
      <c r="F39" s="22"/>
      <c r="G39" s="1">
        <f t="shared" si="16"/>
        <v>0</v>
      </c>
      <c r="H39" s="1">
        <f t="shared" si="17"/>
        <v>0</v>
      </c>
      <c r="I39" s="1">
        <f t="shared" si="18"/>
        <v>0</v>
      </c>
      <c r="J39" s="1">
        <f t="shared" si="19"/>
        <v>0</v>
      </c>
      <c r="K39" s="1">
        <f t="shared" si="20"/>
        <v>0</v>
      </c>
      <c r="L39" s="1">
        <f t="shared" si="21"/>
        <v>0</v>
      </c>
      <c r="M39" s="1">
        <f t="shared" si="22"/>
        <v>0</v>
      </c>
      <c r="N39" s="1">
        <f t="shared" si="23"/>
        <v>0</v>
      </c>
    </row>
    <row r="40" spans="1:14" ht="39.950000000000003" customHeight="1" x14ac:dyDescent="0.4">
      <c r="A40" s="11">
        <v>3</v>
      </c>
      <c r="B40" s="12" t="s">
        <v>125</v>
      </c>
      <c r="C40" s="12" t="s">
        <v>126</v>
      </c>
      <c r="D40" s="21" t="s">
        <v>28</v>
      </c>
      <c r="E40" s="55"/>
      <c r="F40" s="22"/>
      <c r="G40" s="1">
        <f t="shared" si="16"/>
        <v>0</v>
      </c>
      <c r="H40" s="1">
        <f t="shared" si="17"/>
        <v>0</v>
      </c>
      <c r="I40" s="1">
        <f t="shared" si="18"/>
        <v>0</v>
      </c>
      <c r="J40" s="1">
        <f t="shared" si="19"/>
        <v>0</v>
      </c>
      <c r="K40" s="1">
        <f t="shared" si="20"/>
        <v>0</v>
      </c>
      <c r="L40" s="1">
        <f t="shared" si="21"/>
        <v>0</v>
      </c>
      <c r="M40" s="1">
        <f t="shared" si="22"/>
        <v>0</v>
      </c>
      <c r="N40" s="1">
        <f t="shared" si="23"/>
        <v>0</v>
      </c>
    </row>
    <row r="41" spans="1:14" ht="39.950000000000003" customHeight="1" x14ac:dyDescent="0.4">
      <c r="A41" s="11">
        <v>4</v>
      </c>
      <c r="B41" s="12" t="s">
        <v>98</v>
      </c>
      <c r="C41" s="12" t="s">
        <v>99</v>
      </c>
      <c r="D41" s="45" t="s">
        <v>17</v>
      </c>
      <c r="E41" s="55"/>
      <c r="F41" s="22"/>
      <c r="G41" s="1">
        <f t="shared" si="16"/>
        <v>0</v>
      </c>
      <c r="H41" s="1">
        <f t="shared" si="17"/>
        <v>0</v>
      </c>
      <c r="I41" s="1">
        <f t="shared" si="18"/>
        <v>0</v>
      </c>
      <c r="J41" s="1">
        <f t="shared" si="19"/>
        <v>0</v>
      </c>
      <c r="K41" s="1">
        <f t="shared" si="20"/>
        <v>0</v>
      </c>
      <c r="L41" s="1">
        <f t="shared" si="21"/>
        <v>0</v>
      </c>
      <c r="M41" s="1">
        <f t="shared" si="22"/>
        <v>0</v>
      </c>
      <c r="N41" s="1">
        <f t="shared" si="23"/>
        <v>0</v>
      </c>
    </row>
    <row r="42" spans="1:14" ht="39.950000000000003" customHeight="1" x14ac:dyDescent="0.4">
      <c r="A42" s="11">
        <v>5</v>
      </c>
      <c r="B42" s="5" t="s">
        <v>85</v>
      </c>
      <c r="C42" s="12" t="s">
        <v>42</v>
      </c>
      <c r="D42" s="45" t="s">
        <v>17</v>
      </c>
      <c r="E42" s="55"/>
      <c r="F42" s="22"/>
      <c r="G42" s="1">
        <f t="shared" si="16"/>
        <v>0</v>
      </c>
      <c r="H42" s="1">
        <f t="shared" si="17"/>
        <v>0</v>
      </c>
      <c r="I42" s="1">
        <f t="shared" si="18"/>
        <v>0</v>
      </c>
      <c r="J42" s="1">
        <f t="shared" si="19"/>
        <v>0</v>
      </c>
      <c r="K42" s="1">
        <f t="shared" si="20"/>
        <v>0</v>
      </c>
      <c r="L42" s="1">
        <f t="shared" si="21"/>
        <v>0</v>
      </c>
      <c r="M42" s="1">
        <f t="shared" si="22"/>
        <v>0</v>
      </c>
      <c r="N42" s="1">
        <f t="shared" si="23"/>
        <v>0</v>
      </c>
    </row>
    <row r="43" spans="1:14" ht="39.950000000000003" customHeight="1" x14ac:dyDescent="0.4">
      <c r="A43" s="11">
        <v>6</v>
      </c>
      <c r="B43" s="12" t="s">
        <v>124</v>
      </c>
      <c r="C43" s="12" t="s">
        <v>123</v>
      </c>
      <c r="D43" s="45" t="s">
        <v>17</v>
      </c>
      <c r="E43" s="55"/>
      <c r="F43" s="22"/>
      <c r="G43" s="1">
        <f t="shared" si="16"/>
        <v>0</v>
      </c>
      <c r="H43" s="1">
        <f t="shared" si="17"/>
        <v>0</v>
      </c>
      <c r="I43" s="1">
        <f t="shared" si="18"/>
        <v>0</v>
      </c>
      <c r="J43" s="1">
        <f t="shared" si="19"/>
        <v>0</v>
      </c>
      <c r="K43" s="1">
        <f t="shared" si="20"/>
        <v>0</v>
      </c>
      <c r="L43" s="1">
        <f t="shared" si="21"/>
        <v>0</v>
      </c>
      <c r="M43" s="1">
        <f t="shared" si="22"/>
        <v>0</v>
      </c>
      <c r="N43" s="1">
        <f t="shared" si="23"/>
        <v>0</v>
      </c>
    </row>
    <row r="44" spans="1:14" ht="39.950000000000003" customHeight="1" x14ac:dyDescent="0.4">
      <c r="A44" s="11">
        <v>7</v>
      </c>
      <c r="B44" s="12" t="s">
        <v>5</v>
      </c>
      <c r="C44" s="12" t="s">
        <v>102</v>
      </c>
      <c r="D44" s="21" t="s">
        <v>28</v>
      </c>
      <c r="E44" s="55"/>
      <c r="F44" s="22"/>
      <c r="G44" s="1">
        <f t="shared" si="16"/>
        <v>0</v>
      </c>
      <c r="H44" s="1">
        <f t="shared" si="17"/>
        <v>0</v>
      </c>
      <c r="I44" s="1">
        <f t="shared" si="18"/>
        <v>0</v>
      </c>
      <c r="J44" s="1">
        <f t="shared" si="19"/>
        <v>0</v>
      </c>
      <c r="K44" s="1">
        <f t="shared" si="20"/>
        <v>0</v>
      </c>
      <c r="L44" s="1">
        <f t="shared" si="21"/>
        <v>0</v>
      </c>
      <c r="M44" s="1">
        <f t="shared" si="22"/>
        <v>0</v>
      </c>
      <c r="N44" s="1">
        <f t="shared" si="23"/>
        <v>0</v>
      </c>
    </row>
    <row r="45" spans="1:14" ht="39.950000000000003" customHeight="1" x14ac:dyDescent="0.4">
      <c r="A45" s="11">
        <v>8</v>
      </c>
      <c r="B45" s="12" t="s">
        <v>129</v>
      </c>
      <c r="C45" s="12" t="s">
        <v>130</v>
      </c>
      <c r="D45" s="21" t="s">
        <v>28</v>
      </c>
      <c r="E45" s="55"/>
      <c r="F45" s="22"/>
      <c r="G45" s="1">
        <f t="shared" si="16"/>
        <v>0</v>
      </c>
      <c r="H45" s="1">
        <f t="shared" si="17"/>
        <v>0</v>
      </c>
      <c r="I45" s="1">
        <f t="shared" si="18"/>
        <v>0</v>
      </c>
      <c r="J45" s="1">
        <f t="shared" si="19"/>
        <v>0</v>
      </c>
      <c r="K45" s="1">
        <f t="shared" si="20"/>
        <v>0</v>
      </c>
      <c r="L45" s="1">
        <f t="shared" si="21"/>
        <v>0</v>
      </c>
      <c r="M45" s="1">
        <f t="shared" si="22"/>
        <v>0</v>
      </c>
      <c r="N45" s="1">
        <f t="shared" si="23"/>
        <v>0</v>
      </c>
    </row>
    <row r="46" spans="1:14" ht="39.950000000000003" customHeight="1" x14ac:dyDescent="0.4">
      <c r="A46" s="11">
        <v>9</v>
      </c>
      <c r="B46" s="12" t="s">
        <v>86</v>
      </c>
      <c r="C46" s="12" t="s">
        <v>45</v>
      </c>
      <c r="D46" s="45" t="s">
        <v>17</v>
      </c>
      <c r="E46" s="55"/>
      <c r="F46" s="22"/>
      <c r="G46" s="1">
        <f t="shared" si="16"/>
        <v>0</v>
      </c>
      <c r="H46" s="1">
        <f t="shared" si="17"/>
        <v>0</v>
      </c>
      <c r="I46" s="1">
        <f t="shared" si="18"/>
        <v>0</v>
      </c>
      <c r="J46" s="1">
        <f t="shared" si="19"/>
        <v>0</v>
      </c>
      <c r="K46" s="1">
        <f t="shared" si="20"/>
        <v>0</v>
      </c>
      <c r="L46" s="1">
        <f t="shared" si="21"/>
        <v>0</v>
      </c>
      <c r="M46" s="1">
        <f t="shared" si="22"/>
        <v>0</v>
      </c>
      <c r="N46" s="1">
        <f t="shared" si="23"/>
        <v>0</v>
      </c>
    </row>
    <row r="47" spans="1:14" ht="39.950000000000003" customHeight="1" x14ac:dyDescent="0.4">
      <c r="A47" s="11">
        <v>10</v>
      </c>
      <c r="B47" s="12" t="s">
        <v>87</v>
      </c>
      <c r="C47" s="12" t="s">
        <v>46</v>
      </c>
      <c r="D47" s="21" t="s">
        <v>28</v>
      </c>
      <c r="E47" s="55"/>
      <c r="F47" s="22"/>
      <c r="G47" s="1">
        <f t="shared" si="16"/>
        <v>0</v>
      </c>
      <c r="H47" s="1">
        <f t="shared" si="17"/>
        <v>0</v>
      </c>
      <c r="I47" s="1">
        <f t="shared" si="18"/>
        <v>0</v>
      </c>
      <c r="J47" s="1">
        <f t="shared" si="19"/>
        <v>0</v>
      </c>
      <c r="K47" s="1">
        <f t="shared" si="20"/>
        <v>0</v>
      </c>
      <c r="L47" s="1">
        <f t="shared" si="21"/>
        <v>0</v>
      </c>
      <c r="M47" s="1">
        <f t="shared" si="22"/>
        <v>0</v>
      </c>
      <c r="N47" s="1">
        <f t="shared" si="23"/>
        <v>0</v>
      </c>
    </row>
    <row r="48" spans="1:14" ht="39.950000000000003" customHeight="1" thickBot="1" x14ac:dyDescent="0.45">
      <c r="A48" s="35">
        <v>11</v>
      </c>
      <c r="B48" s="13" t="s">
        <v>88</v>
      </c>
      <c r="C48" s="13" t="s">
        <v>15</v>
      </c>
      <c r="D48" s="23" t="s">
        <v>28</v>
      </c>
      <c r="E48" s="56"/>
      <c r="F48" s="24"/>
      <c r="G48" s="1">
        <f t="shared" si="16"/>
        <v>0</v>
      </c>
      <c r="H48" s="1">
        <f t="shared" si="17"/>
        <v>0</v>
      </c>
      <c r="I48" s="1">
        <f t="shared" si="18"/>
        <v>0</v>
      </c>
      <c r="J48" s="1">
        <f t="shared" si="19"/>
        <v>0</v>
      </c>
      <c r="K48" s="1">
        <f t="shared" si="20"/>
        <v>0</v>
      </c>
      <c r="L48" s="1">
        <f t="shared" si="21"/>
        <v>0</v>
      </c>
      <c r="M48" s="1">
        <f t="shared" si="22"/>
        <v>0</v>
      </c>
      <c r="N48" s="1">
        <f t="shared" si="23"/>
        <v>0</v>
      </c>
    </row>
    <row r="49" spans="1:14" ht="18" customHeight="1" x14ac:dyDescent="0.4">
      <c r="A49" s="14"/>
      <c r="B49" s="15"/>
      <c r="C49" s="15"/>
      <c r="D49" s="28"/>
      <c r="E49" s="28"/>
      <c r="F49" s="27"/>
    </row>
    <row r="50" spans="1:14" ht="22.15" customHeight="1" thickBot="1" x14ac:dyDescent="0.45">
      <c r="A50" s="29" t="s">
        <v>81</v>
      </c>
      <c r="B50" s="29"/>
      <c r="C50" s="29"/>
      <c r="D50" s="30"/>
      <c r="E50" s="30"/>
      <c r="F50" s="27"/>
    </row>
    <row r="51" spans="1:14" ht="22.15" customHeight="1" thickBot="1" x14ac:dyDescent="0.45">
      <c r="A51" s="40" t="s">
        <v>1</v>
      </c>
      <c r="B51" s="41" t="s">
        <v>2</v>
      </c>
      <c r="C51" s="41" t="s">
        <v>3</v>
      </c>
      <c r="D51" s="42" t="s">
        <v>18</v>
      </c>
      <c r="E51" s="42" t="s">
        <v>13</v>
      </c>
      <c r="F51" s="43" t="s">
        <v>209</v>
      </c>
    </row>
    <row r="52" spans="1:14" ht="39.950000000000003" customHeight="1" thickTop="1" x14ac:dyDescent="0.4">
      <c r="A52" s="36">
        <v>1</v>
      </c>
      <c r="B52" s="32" t="s">
        <v>47</v>
      </c>
      <c r="C52" s="32" t="s">
        <v>49</v>
      </c>
      <c r="D52" s="44" t="s">
        <v>17</v>
      </c>
      <c r="E52" s="54"/>
      <c r="F52" s="34"/>
      <c r="G52" s="1">
        <f t="shared" ref="G52:G63" si="24">IF(AND($D52="必須",$E52="●"),1,0)</f>
        <v>0</v>
      </c>
      <c r="H52" s="1">
        <f t="shared" ref="H52:H63" si="25">IF(AND($D52="必須",$E52="○"),1,0)</f>
        <v>0</v>
      </c>
      <c r="I52" s="1">
        <f t="shared" ref="I52:I63" si="26">IF(AND($D52="必須",$E52="△"),1,0)</f>
        <v>0</v>
      </c>
      <c r="J52" s="1">
        <f t="shared" ref="J52:J63" si="27">IF(AND($D52="必須",$E52="×"),1,0)</f>
        <v>0</v>
      </c>
      <c r="K52" s="1">
        <f t="shared" ref="K52:K63" si="28">IF(AND($D52="要望",$E52="●"),1,0)</f>
        <v>0</v>
      </c>
      <c r="L52" s="1">
        <f t="shared" ref="L52:L63" si="29">IF(AND($D52="要望",$E52="○"),1,0)</f>
        <v>0</v>
      </c>
      <c r="M52" s="1">
        <f t="shared" ref="M52:M63" si="30">IF(AND($D52="要望",$E52="△"),1,0)</f>
        <v>0</v>
      </c>
      <c r="N52" s="1">
        <f t="shared" ref="N52:N63" si="31">IF(AND($D52="必須",$E52="×"),1,0)</f>
        <v>0</v>
      </c>
    </row>
    <row r="53" spans="1:14" ht="39.950000000000003" customHeight="1" x14ac:dyDescent="0.4">
      <c r="A53" s="11">
        <v>2</v>
      </c>
      <c r="B53" s="12" t="s">
        <v>48</v>
      </c>
      <c r="C53" s="12" t="s">
        <v>141</v>
      </c>
      <c r="D53" s="45" t="s">
        <v>17</v>
      </c>
      <c r="E53" s="55"/>
      <c r="F53" s="22"/>
      <c r="G53" s="1">
        <f t="shared" si="24"/>
        <v>0</v>
      </c>
      <c r="H53" s="1">
        <f t="shared" si="25"/>
        <v>0</v>
      </c>
      <c r="I53" s="1">
        <f t="shared" si="26"/>
        <v>0</v>
      </c>
      <c r="J53" s="1">
        <f t="shared" si="27"/>
        <v>0</v>
      </c>
      <c r="K53" s="1">
        <f t="shared" si="28"/>
        <v>0</v>
      </c>
      <c r="L53" s="1">
        <f t="shared" si="29"/>
        <v>0</v>
      </c>
      <c r="M53" s="1">
        <f t="shared" si="30"/>
        <v>0</v>
      </c>
      <c r="N53" s="1">
        <f t="shared" si="31"/>
        <v>0</v>
      </c>
    </row>
    <row r="54" spans="1:14" ht="39.950000000000003" customHeight="1" x14ac:dyDescent="0.4">
      <c r="A54" s="11">
        <v>3</v>
      </c>
      <c r="B54" s="12" t="s">
        <v>72</v>
      </c>
      <c r="C54" s="12" t="s">
        <v>74</v>
      </c>
      <c r="D54" s="45" t="s">
        <v>17</v>
      </c>
      <c r="E54" s="55"/>
      <c r="F54" s="22"/>
      <c r="G54" s="1">
        <f t="shared" si="24"/>
        <v>0</v>
      </c>
      <c r="H54" s="1">
        <f t="shared" si="25"/>
        <v>0</v>
      </c>
      <c r="I54" s="1">
        <f t="shared" si="26"/>
        <v>0</v>
      </c>
      <c r="J54" s="1">
        <f t="shared" si="27"/>
        <v>0</v>
      </c>
      <c r="K54" s="1">
        <f t="shared" si="28"/>
        <v>0</v>
      </c>
      <c r="L54" s="1">
        <f t="shared" si="29"/>
        <v>0</v>
      </c>
      <c r="M54" s="1">
        <f t="shared" si="30"/>
        <v>0</v>
      </c>
      <c r="N54" s="1">
        <f t="shared" si="31"/>
        <v>0</v>
      </c>
    </row>
    <row r="55" spans="1:14" ht="39.950000000000003" customHeight="1" x14ac:dyDescent="0.4">
      <c r="A55" s="11">
        <v>4</v>
      </c>
      <c r="B55" s="12" t="s">
        <v>73</v>
      </c>
      <c r="C55" s="12" t="s">
        <v>75</v>
      </c>
      <c r="D55" s="45" t="s">
        <v>17</v>
      </c>
      <c r="E55" s="55"/>
      <c r="F55" s="22"/>
      <c r="G55" s="1">
        <f t="shared" si="24"/>
        <v>0</v>
      </c>
      <c r="H55" s="1">
        <f t="shared" si="25"/>
        <v>0</v>
      </c>
      <c r="I55" s="1">
        <f t="shared" si="26"/>
        <v>0</v>
      </c>
      <c r="J55" s="1">
        <f t="shared" si="27"/>
        <v>0</v>
      </c>
      <c r="K55" s="1">
        <f t="shared" si="28"/>
        <v>0</v>
      </c>
      <c r="L55" s="1">
        <f t="shared" si="29"/>
        <v>0</v>
      </c>
      <c r="M55" s="1">
        <f t="shared" si="30"/>
        <v>0</v>
      </c>
      <c r="N55" s="1">
        <f t="shared" si="31"/>
        <v>0</v>
      </c>
    </row>
    <row r="56" spans="1:14" ht="39.950000000000003" customHeight="1" x14ac:dyDescent="0.4">
      <c r="A56" s="11">
        <v>5</v>
      </c>
      <c r="B56" s="12" t="s">
        <v>50</v>
      </c>
      <c r="C56" s="12" t="s">
        <v>107</v>
      </c>
      <c r="D56" s="45" t="s">
        <v>17</v>
      </c>
      <c r="E56" s="55"/>
      <c r="F56" s="22"/>
      <c r="G56" s="1">
        <f t="shared" si="24"/>
        <v>0</v>
      </c>
      <c r="H56" s="1">
        <f t="shared" si="25"/>
        <v>0</v>
      </c>
      <c r="I56" s="1">
        <f t="shared" si="26"/>
        <v>0</v>
      </c>
      <c r="J56" s="1">
        <f t="shared" si="27"/>
        <v>0</v>
      </c>
      <c r="K56" s="1">
        <f t="shared" si="28"/>
        <v>0</v>
      </c>
      <c r="L56" s="1">
        <f t="shared" si="29"/>
        <v>0</v>
      </c>
      <c r="M56" s="1">
        <f t="shared" si="30"/>
        <v>0</v>
      </c>
      <c r="N56" s="1">
        <f t="shared" si="31"/>
        <v>0</v>
      </c>
    </row>
    <row r="57" spans="1:14" ht="39.950000000000003" customHeight="1" x14ac:dyDescent="0.4">
      <c r="A57" s="11">
        <v>6</v>
      </c>
      <c r="B57" s="12" t="s">
        <v>64</v>
      </c>
      <c r="C57" s="12" t="s">
        <v>63</v>
      </c>
      <c r="D57" s="45" t="s">
        <v>17</v>
      </c>
      <c r="E57" s="55"/>
      <c r="F57" s="22"/>
      <c r="G57" s="1">
        <f t="shared" si="24"/>
        <v>0</v>
      </c>
      <c r="H57" s="1">
        <f t="shared" si="25"/>
        <v>0</v>
      </c>
      <c r="I57" s="1">
        <f t="shared" si="26"/>
        <v>0</v>
      </c>
      <c r="J57" s="1">
        <f t="shared" si="27"/>
        <v>0</v>
      </c>
      <c r="K57" s="1">
        <f t="shared" si="28"/>
        <v>0</v>
      </c>
      <c r="L57" s="1">
        <f t="shared" si="29"/>
        <v>0</v>
      </c>
      <c r="M57" s="1">
        <f t="shared" si="30"/>
        <v>0</v>
      </c>
      <c r="N57" s="1">
        <f t="shared" si="31"/>
        <v>0</v>
      </c>
    </row>
    <row r="58" spans="1:14" ht="39.950000000000003" customHeight="1" x14ac:dyDescent="0.4">
      <c r="A58" s="11">
        <v>7</v>
      </c>
      <c r="B58" s="12" t="s">
        <v>61</v>
      </c>
      <c r="C58" s="12" t="s">
        <v>62</v>
      </c>
      <c r="D58" s="45" t="s">
        <v>17</v>
      </c>
      <c r="E58" s="55"/>
      <c r="F58" s="22"/>
      <c r="G58" s="1">
        <f t="shared" si="24"/>
        <v>0</v>
      </c>
      <c r="H58" s="1">
        <f t="shared" si="25"/>
        <v>0</v>
      </c>
      <c r="I58" s="1">
        <f t="shared" si="26"/>
        <v>0</v>
      </c>
      <c r="J58" s="1">
        <f t="shared" si="27"/>
        <v>0</v>
      </c>
      <c r="K58" s="1">
        <f t="shared" si="28"/>
        <v>0</v>
      </c>
      <c r="L58" s="1">
        <f t="shared" si="29"/>
        <v>0</v>
      </c>
      <c r="M58" s="1">
        <f t="shared" si="30"/>
        <v>0</v>
      </c>
      <c r="N58" s="1">
        <f t="shared" si="31"/>
        <v>0</v>
      </c>
    </row>
    <row r="59" spans="1:14" ht="39.950000000000003" customHeight="1" x14ac:dyDescent="0.4">
      <c r="A59" s="11">
        <v>8</v>
      </c>
      <c r="B59" s="12" t="s">
        <v>6</v>
      </c>
      <c r="C59" s="12" t="s">
        <v>76</v>
      </c>
      <c r="D59" s="45" t="s">
        <v>17</v>
      </c>
      <c r="E59" s="55"/>
      <c r="F59" s="22"/>
      <c r="G59" s="1">
        <f t="shared" si="24"/>
        <v>0</v>
      </c>
      <c r="H59" s="1">
        <f t="shared" si="25"/>
        <v>0</v>
      </c>
      <c r="I59" s="1">
        <f t="shared" si="26"/>
        <v>0</v>
      </c>
      <c r="J59" s="1">
        <f t="shared" si="27"/>
        <v>0</v>
      </c>
      <c r="K59" s="1">
        <f t="shared" si="28"/>
        <v>0</v>
      </c>
      <c r="L59" s="1">
        <f t="shared" si="29"/>
        <v>0</v>
      </c>
      <c r="M59" s="1">
        <f t="shared" si="30"/>
        <v>0</v>
      </c>
      <c r="N59" s="1">
        <f t="shared" si="31"/>
        <v>0</v>
      </c>
    </row>
    <row r="60" spans="1:14" ht="39.950000000000003" customHeight="1" x14ac:dyDescent="0.4">
      <c r="A60" s="11">
        <v>9</v>
      </c>
      <c r="B60" s="12" t="s">
        <v>14</v>
      </c>
      <c r="C60" s="12" t="s">
        <v>120</v>
      </c>
      <c r="D60" s="45" t="s">
        <v>17</v>
      </c>
      <c r="E60" s="55"/>
      <c r="F60" s="22"/>
      <c r="G60" s="1">
        <f t="shared" si="24"/>
        <v>0</v>
      </c>
      <c r="H60" s="1">
        <f t="shared" si="25"/>
        <v>0</v>
      </c>
      <c r="I60" s="1">
        <f t="shared" si="26"/>
        <v>0</v>
      </c>
      <c r="J60" s="1">
        <f t="shared" si="27"/>
        <v>0</v>
      </c>
      <c r="K60" s="1">
        <f t="shared" si="28"/>
        <v>0</v>
      </c>
      <c r="L60" s="1">
        <f t="shared" si="29"/>
        <v>0</v>
      </c>
      <c r="M60" s="1">
        <f t="shared" si="30"/>
        <v>0</v>
      </c>
      <c r="N60" s="1">
        <f t="shared" si="31"/>
        <v>0</v>
      </c>
    </row>
    <row r="61" spans="1:14" ht="39.950000000000003" customHeight="1" x14ac:dyDescent="0.4">
      <c r="A61" s="11">
        <v>10</v>
      </c>
      <c r="B61" s="12" t="s">
        <v>127</v>
      </c>
      <c r="C61" s="12" t="s">
        <v>128</v>
      </c>
      <c r="D61" s="21" t="s">
        <v>119</v>
      </c>
      <c r="E61" s="55"/>
      <c r="F61" s="22"/>
      <c r="G61" s="1">
        <f t="shared" si="24"/>
        <v>0</v>
      </c>
      <c r="H61" s="1">
        <f t="shared" si="25"/>
        <v>0</v>
      </c>
      <c r="I61" s="1">
        <f t="shared" si="26"/>
        <v>0</v>
      </c>
      <c r="J61" s="1">
        <f t="shared" si="27"/>
        <v>0</v>
      </c>
      <c r="K61" s="1">
        <f t="shared" si="28"/>
        <v>0</v>
      </c>
      <c r="L61" s="1">
        <f t="shared" si="29"/>
        <v>0</v>
      </c>
      <c r="M61" s="1">
        <f t="shared" si="30"/>
        <v>0</v>
      </c>
      <c r="N61" s="1">
        <f t="shared" si="31"/>
        <v>0</v>
      </c>
    </row>
    <row r="62" spans="1:14" ht="39.950000000000003" customHeight="1" x14ac:dyDescent="0.4">
      <c r="A62" s="11">
        <v>11</v>
      </c>
      <c r="B62" s="12" t="s">
        <v>105</v>
      </c>
      <c r="C62" s="12" t="s">
        <v>144</v>
      </c>
      <c r="D62" s="45" t="s">
        <v>17</v>
      </c>
      <c r="E62" s="55"/>
      <c r="F62" s="22"/>
      <c r="G62" s="1">
        <f t="shared" si="24"/>
        <v>0</v>
      </c>
      <c r="H62" s="1">
        <f t="shared" si="25"/>
        <v>0</v>
      </c>
      <c r="I62" s="1">
        <f t="shared" si="26"/>
        <v>0</v>
      </c>
      <c r="J62" s="1">
        <f t="shared" si="27"/>
        <v>0</v>
      </c>
      <c r="K62" s="1">
        <f t="shared" si="28"/>
        <v>0</v>
      </c>
      <c r="L62" s="1">
        <f t="shared" si="29"/>
        <v>0</v>
      </c>
      <c r="M62" s="1">
        <f t="shared" si="30"/>
        <v>0</v>
      </c>
      <c r="N62" s="1">
        <f t="shared" si="31"/>
        <v>0</v>
      </c>
    </row>
    <row r="63" spans="1:14" ht="39.950000000000003" customHeight="1" thickBot="1" x14ac:dyDescent="0.45">
      <c r="A63" s="35">
        <v>12</v>
      </c>
      <c r="B63" s="13" t="s">
        <v>108</v>
      </c>
      <c r="C63" s="13" t="s">
        <v>109</v>
      </c>
      <c r="D63" s="46" t="s">
        <v>112</v>
      </c>
      <c r="E63" s="56"/>
      <c r="F63" s="24"/>
      <c r="G63" s="1">
        <f t="shared" si="24"/>
        <v>0</v>
      </c>
      <c r="H63" s="1">
        <f t="shared" si="25"/>
        <v>0</v>
      </c>
      <c r="I63" s="1">
        <f t="shared" si="26"/>
        <v>0</v>
      </c>
      <c r="J63" s="1">
        <f t="shared" si="27"/>
        <v>0</v>
      </c>
      <c r="K63" s="1">
        <f t="shared" si="28"/>
        <v>0</v>
      </c>
      <c r="L63" s="1">
        <f t="shared" si="29"/>
        <v>0</v>
      </c>
      <c r="M63" s="1">
        <f t="shared" si="30"/>
        <v>0</v>
      </c>
      <c r="N63" s="1">
        <f t="shared" si="31"/>
        <v>0</v>
      </c>
    </row>
    <row r="64" spans="1:14" ht="18" customHeight="1" x14ac:dyDescent="0.4">
      <c r="A64" s="14"/>
      <c r="B64" s="15"/>
      <c r="C64" s="15"/>
      <c r="D64" s="28"/>
      <c r="E64" s="28"/>
      <c r="F64" s="27"/>
    </row>
    <row r="65" spans="1:14" ht="22.15" customHeight="1" thickBot="1" x14ac:dyDescent="0.45">
      <c r="A65" s="29" t="s">
        <v>143</v>
      </c>
      <c r="B65" s="29"/>
      <c r="C65" s="29"/>
      <c r="D65" s="30"/>
      <c r="E65" s="30"/>
      <c r="F65" s="27"/>
    </row>
    <row r="66" spans="1:14" ht="22.15" customHeight="1" thickBot="1" x14ac:dyDescent="0.45">
      <c r="A66" s="40" t="s">
        <v>1</v>
      </c>
      <c r="B66" s="41" t="s">
        <v>2</v>
      </c>
      <c r="C66" s="41" t="s">
        <v>3</v>
      </c>
      <c r="D66" s="42" t="s">
        <v>18</v>
      </c>
      <c r="E66" s="42" t="s">
        <v>13</v>
      </c>
      <c r="F66" s="43" t="s">
        <v>209</v>
      </c>
    </row>
    <row r="67" spans="1:14" ht="39.950000000000003" customHeight="1" thickTop="1" x14ac:dyDescent="0.4">
      <c r="A67" s="31">
        <v>1</v>
      </c>
      <c r="B67" s="32" t="s">
        <v>103</v>
      </c>
      <c r="C67" s="32" t="s">
        <v>104</v>
      </c>
      <c r="D67" s="44" t="s">
        <v>17</v>
      </c>
      <c r="E67" s="54"/>
      <c r="F67" s="34"/>
      <c r="G67" s="1">
        <f t="shared" ref="G67:G75" si="32">IF(AND($D67="必須",$E67="●"),1,0)</f>
        <v>0</v>
      </c>
      <c r="H67" s="1">
        <f t="shared" ref="H67:H75" si="33">IF(AND($D67="必須",$E67="○"),1,0)</f>
        <v>0</v>
      </c>
      <c r="I67" s="1">
        <f t="shared" ref="I67:I75" si="34">IF(AND($D67="必須",$E67="△"),1,0)</f>
        <v>0</v>
      </c>
      <c r="J67" s="1">
        <f t="shared" ref="J67:J75" si="35">IF(AND($D67="必須",$E67="×"),1,0)</f>
        <v>0</v>
      </c>
      <c r="K67" s="1">
        <f t="shared" ref="K67:K75" si="36">IF(AND($D67="要望",$E67="●"),1,0)</f>
        <v>0</v>
      </c>
      <c r="L67" s="1">
        <f t="shared" ref="L67:L75" si="37">IF(AND($D67="要望",$E67="○"),1,0)</f>
        <v>0</v>
      </c>
      <c r="M67" s="1">
        <f t="shared" ref="M67:M75" si="38">IF(AND($D67="要望",$E67="△"),1,0)</f>
        <v>0</v>
      </c>
      <c r="N67" s="1">
        <f t="shared" ref="N67:N75" si="39">IF(AND($D67="必須",$E67="×"),1,0)</f>
        <v>0</v>
      </c>
    </row>
    <row r="68" spans="1:14" ht="39.950000000000003" customHeight="1" x14ac:dyDescent="0.4">
      <c r="A68" s="4">
        <v>2</v>
      </c>
      <c r="B68" s="12" t="s">
        <v>52</v>
      </c>
      <c r="C68" s="12" t="s">
        <v>94</v>
      </c>
      <c r="D68" s="45" t="s">
        <v>17</v>
      </c>
      <c r="E68" s="55"/>
      <c r="F68" s="22"/>
      <c r="G68" s="1">
        <f t="shared" si="32"/>
        <v>0</v>
      </c>
      <c r="H68" s="1">
        <f t="shared" si="33"/>
        <v>0</v>
      </c>
      <c r="I68" s="1">
        <f t="shared" si="34"/>
        <v>0</v>
      </c>
      <c r="J68" s="1">
        <f t="shared" si="35"/>
        <v>0</v>
      </c>
      <c r="K68" s="1">
        <f t="shared" si="36"/>
        <v>0</v>
      </c>
      <c r="L68" s="1">
        <f t="shared" si="37"/>
        <v>0</v>
      </c>
      <c r="M68" s="1">
        <f t="shared" si="38"/>
        <v>0</v>
      </c>
      <c r="N68" s="1">
        <f t="shared" si="39"/>
        <v>0</v>
      </c>
    </row>
    <row r="69" spans="1:14" ht="39.950000000000003" customHeight="1" x14ac:dyDescent="0.4">
      <c r="A69" s="4">
        <v>3</v>
      </c>
      <c r="B69" s="12" t="s">
        <v>162</v>
      </c>
      <c r="C69" s="12" t="s">
        <v>161</v>
      </c>
      <c r="D69" s="45" t="s">
        <v>17</v>
      </c>
      <c r="E69" s="55"/>
      <c r="F69" s="22"/>
      <c r="G69" s="1">
        <f t="shared" si="32"/>
        <v>0</v>
      </c>
      <c r="H69" s="1">
        <f t="shared" si="33"/>
        <v>0</v>
      </c>
      <c r="I69" s="1">
        <f t="shared" si="34"/>
        <v>0</v>
      </c>
      <c r="J69" s="1">
        <f t="shared" si="35"/>
        <v>0</v>
      </c>
      <c r="K69" s="1">
        <f t="shared" si="36"/>
        <v>0</v>
      </c>
      <c r="L69" s="1">
        <f t="shared" si="37"/>
        <v>0</v>
      </c>
      <c r="M69" s="1">
        <f t="shared" si="38"/>
        <v>0</v>
      </c>
      <c r="N69" s="1">
        <f t="shared" si="39"/>
        <v>0</v>
      </c>
    </row>
    <row r="70" spans="1:14" ht="39.950000000000003" customHeight="1" x14ac:dyDescent="0.4">
      <c r="A70" s="4">
        <v>4</v>
      </c>
      <c r="B70" s="12" t="s">
        <v>54</v>
      </c>
      <c r="C70" s="12" t="s">
        <v>91</v>
      </c>
      <c r="D70" s="45" t="s">
        <v>17</v>
      </c>
      <c r="E70" s="55"/>
      <c r="F70" s="22"/>
      <c r="G70" s="1">
        <f t="shared" si="32"/>
        <v>0</v>
      </c>
      <c r="H70" s="1">
        <f t="shared" si="33"/>
        <v>0</v>
      </c>
      <c r="I70" s="1">
        <f t="shared" si="34"/>
        <v>0</v>
      </c>
      <c r="J70" s="1">
        <f t="shared" si="35"/>
        <v>0</v>
      </c>
      <c r="K70" s="1">
        <f t="shared" si="36"/>
        <v>0</v>
      </c>
      <c r="L70" s="1">
        <f t="shared" si="37"/>
        <v>0</v>
      </c>
      <c r="M70" s="1">
        <f t="shared" si="38"/>
        <v>0</v>
      </c>
      <c r="N70" s="1">
        <f t="shared" si="39"/>
        <v>0</v>
      </c>
    </row>
    <row r="71" spans="1:14" ht="39.950000000000003" customHeight="1" x14ac:dyDescent="0.4">
      <c r="A71" s="4">
        <v>5</v>
      </c>
      <c r="B71" s="12" t="s">
        <v>59</v>
      </c>
      <c r="C71" s="12" t="s">
        <v>60</v>
      </c>
      <c r="D71" s="21" t="s">
        <v>28</v>
      </c>
      <c r="E71" s="55"/>
      <c r="F71" s="22"/>
      <c r="G71" s="1">
        <f t="shared" si="32"/>
        <v>0</v>
      </c>
      <c r="H71" s="1">
        <f t="shared" si="33"/>
        <v>0</v>
      </c>
      <c r="I71" s="1">
        <f t="shared" si="34"/>
        <v>0</v>
      </c>
      <c r="J71" s="1">
        <f t="shared" si="35"/>
        <v>0</v>
      </c>
      <c r="K71" s="1">
        <f t="shared" si="36"/>
        <v>0</v>
      </c>
      <c r="L71" s="1">
        <f t="shared" si="37"/>
        <v>0</v>
      </c>
      <c r="M71" s="1">
        <f t="shared" si="38"/>
        <v>0</v>
      </c>
      <c r="N71" s="1">
        <f t="shared" si="39"/>
        <v>0</v>
      </c>
    </row>
    <row r="72" spans="1:14" ht="39.950000000000003" customHeight="1" x14ac:dyDescent="0.4">
      <c r="A72" s="4">
        <v>6</v>
      </c>
      <c r="B72" s="12" t="s">
        <v>57</v>
      </c>
      <c r="C72" s="12" t="s">
        <v>58</v>
      </c>
      <c r="D72" s="21" t="s">
        <v>28</v>
      </c>
      <c r="E72" s="55"/>
      <c r="F72" s="22"/>
      <c r="G72" s="1">
        <f t="shared" si="32"/>
        <v>0</v>
      </c>
      <c r="H72" s="1">
        <f t="shared" si="33"/>
        <v>0</v>
      </c>
      <c r="I72" s="1">
        <f t="shared" si="34"/>
        <v>0</v>
      </c>
      <c r="J72" s="1">
        <f t="shared" si="35"/>
        <v>0</v>
      </c>
      <c r="K72" s="1">
        <f t="shared" si="36"/>
        <v>0</v>
      </c>
      <c r="L72" s="1">
        <f t="shared" si="37"/>
        <v>0</v>
      </c>
      <c r="M72" s="1">
        <f t="shared" si="38"/>
        <v>0</v>
      </c>
      <c r="N72" s="1">
        <f t="shared" si="39"/>
        <v>0</v>
      </c>
    </row>
    <row r="73" spans="1:14" ht="39.950000000000003" customHeight="1" x14ac:dyDescent="0.4">
      <c r="A73" s="4">
        <v>7</v>
      </c>
      <c r="B73" s="12" t="s">
        <v>51</v>
      </c>
      <c r="C73" s="12" t="s">
        <v>106</v>
      </c>
      <c r="D73" s="45" t="s">
        <v>17</v>
      </c>
      <c r="E73" s="55"/>
      <c r="F73" s="22"/>
      <c r="G73" s="1">
        <f t="shared" si="32"/>
        <v>0</v>
      </c>
      <c r="H73" s="1">
        <f t="shared" si="33"/>
        <v>0</v>
      </c>
      <c r="I73" s="1">
        <f t="shared" si="34"/>
        <v>0</v>
      </c>
      <c r="J73" s="1">
        <f t="shared" si="35"/>
        <v>0</v>
      </c>
      <c r="K73" s="1">
        <f t="shared" si="36"/>
        <v>0</v>
      </c>
      <c r="L73" s="1">
        <f t="shared" si="37"/>
        <v>0</v>
      </c>
      <c r="M73" s="1">
        <f t="shared" si="38"/>
        <v>0</v>
      </c>
      <c r="N73" s="1">
        <f t="shared" si="39"/>
        <v>0</v>
      </c>
    </row>
    <row r="74" spans="1:14" ht="39.950000000000003" customHeight="1" x14ac:dyDescent="0.4">
      <c r="A74" s="4">
        <v>8</v>
      </c>
      <c r="B74" s="12" t="s">
        <v>56</v>
      </c>
      <c r="C74" s="12" t="s">
        <v>163</v>
      </c>
      <c r="D74" s="21" t="s">
        <v>28</v>
      </c>
      <c r="E74" s="55"/>
      <c r="F74" s="22"/>
      <c r="G74" s="1">
        <f t="shared" si="32"/>
        <v>0</v>
      </c>
      <c r="H74" s="1">
        <f t="shared" si="33"/>
        <v>0</v>
      </c>
      <c r="I74" s="1">
        <f t="shared" si="34"/>
        <v>0</v>
      </c>
      <c r="J74" s="1">
        <f t="shared" si="35"/>
        <v>0</v>
      </c>
      <c r="K74" s="1">
        <f t="shared" si="36"/>
        <v>0</v>
      </c>
      <c r="L74" s="1">
        <f t="shared" si="37"/>
        <v>0</v>
      </c>
      <c r="M74" s="1">
        <f t="shared" si="38"/>
        <v>0</v>
      </c>
      <c r="N74" s="1">
        <f t="shared" si="39"/>
        <v>0</v>
      </c>
    </row>
    <row r="75" spans="1:14" ht="39.950000000000003" customHeight="1" thickBot="1" x14ac:dyDescent="0.45">
      <c r="A75" s="6">
        <v>9</v>
      </c>
      <c r="B75" s="13" t="s">
        <v>55</v>
      </c>
      <c r="C75" s="13" t="s">
        <v>95</v>
      </c>
      <c r="D75" s="23" t="s">
        <v>28</v>
      </c>
      <c r="E75" s="56"/>
      <c r="F75" s="24"/>
      <c r="G75" s="1">
        <f t="shared" si="32"/>
        <v>0</v>
      </c>
      <c r="H75" s="1">
        <f t="shared" si="33"/>
        <v>0</v>
      </c>
      <c r="I75" s="1">
        <f t="shared" si="34"/>
        <v>0</v>
      </c>
      <c r="J75" s="1">
        <f t="shared" si="35"/>
        <v>0</v>
      </c>
      <c r="K75" s="1">
        <f t="shared" si="36"/>
        <v>0</v>
      </c>
      <c r="L75" s="1">
        <f t="shared" si="37"/>
        <v>0</v>
      </c>
      <c r="M75" s="1">
        <f t="shared" si="38"/>
        <v>0</v>
      </c>
      <c r="N75" s="1">
        <f t="shared" si="39"/>
        <v>0</v>
      </c>
    </row>
    <row r="76" spans="1:14" ht="18" customHeight="1" x14ac:dyDescent="0.4">
      <c r="A76" s="8"/>
      <c r="B76" s="57"/>
      <c r="C76" s="57"/>
      <c r="D76" s="25"/>
      <c r="E76" s="58"/>
      <c r="F76" s="26"/>
    </row>
    <row r="77" spans="1:14" ht="22.15" customHeight="1" x14ac:dyDescent="0.4">
      <c r="A77" s="20" t="s">
        <v>7</v>
      </c>
      <c r="B77" s="15"/>
      <c r="C77" s="15"/>
      <c r="D77" s="28"/>
      <c r="E77" s="28"/>
      <c r="F77" s="27"/>
    </row>
    <row r="78" spans="1:14" ht="22.15" customHeight="1" thickBot="1" x14ac:dyDescent="0.45">
      <c r="A78" s="29" t="s">
        <v>8</v>
      </c>
      <c r="B78" s="10"/>
      <c r="C78" s="10"/>
      <c r="D78" s="28"/>
      <c r="E78" s="28"/>
      <c r="F78" s="27"/>
    </row>
    <row r="79" spans="1:14" ht="22.15" customHeight="1" thickBot="1" x14ac:dyDescent="0.45">
      <c r="A79" s="40" t="s">
        <v>1</v>
      </c>
      <c r="B79" s="41" t="s">
        <v>2</v>
      </c>
      <c r="C79" s="41" t="s">
        <v>3</v>
      </c>
      <c r="D79" s="42" t="s">
        <v>18</v>
      </c>
      <c r="E79" s="42" t="s">
        <v>13</v>
      </c>
      <c r="F79" s="43" t="s">
        <v>209</v>
      </c>
    </row>
    <row r="80" spans="1:14" ht="39.950000000000003" customHeight="1" thickTop="1" x14ac:dyDescent="0.4">
      <c r="A80" s="31">
        <v>1</v>
      </c>
      <c r="B80" s="32" t="s">
        <v>24</v>
      </c>
      <c r="C80" s="32" t="s">
        <v>40</v>
      </c>
      <c r="D80" s="44" t="s">
        <v>17</v>
      </c>
      <c r="E80" s="54"/>
      <c r="F80" s="34"/>
      <c r="G80" s="1">
        <f t="shared" ref="G80:G85" si="40">IF(AND($D80="必須",$E80="●"),1,0)</f>
        <v>0</v>
      </c>
      <c r="H80" s="1">
        <f t="shared" ref="H80:H85" si="41">IF(AND($D80="必須",$E80="○"),1,0)</f>
        <v>0</v>
      </c>
      <c r="I80" s="1">
        <f t="shared" ref="I80:I85" si="42">IF(AND($D80="必須",$E80="△"),1,0)</f>
        <v>0</v>
      </c>
      <c r="J80" s="1">
        <f t="shared" ref="J80:J85" si="43">IF(AND($D80="必須",$E80="×"),1,0)</f>
        <v>0</v>
      </c>
      <c r="K80" s="1">
        <f t="shared" ref="K80:K85" si="44">IF(AND($D80="要望",$E80="●"),1,0)</f>
        <v>0</v>
      </c>
      <c r="L80" s="1">
        <f t="shared" ref="L80:L85" si="45">IF(AND($D80="要望",$E80="○"),1,0)</f>
        <v>0</v>
      </c>
      <c r="M80" s="1">
        <f t="shared" ref="M80:M85" si="46">IF(AND($D80="要望",$E80="△"),1,0)</f>
        <v>0</v>
      </c>
      <c r="N80" s="1">
        <f t="shared" ref="N80:N85" si="47">IF(AND($D80="必須",$E80="×"),1,0)</f>
        <v>0</v>
      </c>
    </row>
    <row r="81" spans="1:14" ht="39.950000000000003" customHeight="1" x14ac:dyDescent="0.4">
      <c r="A81" s="31">
        <v>2</v>
      </c>
      <c r="B81" s="32" t="s">
        <v>153</v>
      </c>
      <c r="C81" s="32" t="s">
        <v>154</v>
      </c>
      <c r="D81" s="44" t="s">
        <v>155</v>
      </c>
      <c r="E81" s="54"/>
      <c r="F81" s="34"/>
      <c r="G81" s="1">
        <f t="shared" si="40"/>
        <v>0</v>
      </c>
      <c r="H81" s="1">
        <f t="shared" si="41"/>
        <v>0</v>
      </c>
      <c r="I81" s="1">
        <f t="shared" si="42"/>
        <v>0</v>
      </c>
      <c r="J81" s="1">
        <f t="shared" si="43"/>
        <v>0</v>
      </c>
      <c r="K81" s="1">
        <f t="shared" si="44"/>
        <v>0</v>
      </c>
      <c r="L81" s="1">
        <f t="shared" si="45"/>
        <v>0</v>
      </c>
      <c r="M81" s="1">
        <f t="shared" si="46"/>
        <v>0</v>
      </c>
      <c r="N81" s="1">
        <f t="shared" si="47"/>
        <v>0</v>
      </c>
    </row>
    <row r="82" spans="1:14" ht="39.950000000000003" customHeight="1" x14ac:dyDescent="0.4">
      <c r="A82" s="31">
        <v>3</v>
      </c>
      <c r="B82" s="32" t="s">
        <v>157</v>
      </c>
      <c r="C82" s="32" t="s">
        <v>159</v>
      </c>
      <c r="D82" s="44" t="s">
        <v>155</v>
      </c>
      <c r="E82" s="54"/>
      <c r="F82" s="34"/>
      <c r="G82" s="1">
        <f t="shared" si="40"/>
        <v>0</v>
      </c>
      <c r="H82" s="1">
        <f t="shared" si="41"/>
        <v>0</v>
      </c>
      <c r="I82" s="1">
        <f t="shared" si="42"/>
        <v>0</v>
      </c>
      <c r="J82" s="1">
        <f t="shared" si="43"/>
        <v>0</v>
      </c>
      <c r="K82" s="1">
        <f t="shared" si="44"/>
        <v>0</v>
      </c>
      <c r="L82" s="1">
        <f t="shared" si="45"/>
        <v>0</v>
      </c>
      <c r="M82" s="1">
        <f t="shared" si="46"/>
        <v>0</v>
      </c>
      <c r="N82" s="1">
        <f t="shared" si="47"/>
        <v>0</v>
      </c>
    </row>
    <row r="83" spans="1:14" ht="39.950000000000003" customHeight="1" x14ac:dyDescent="0.4">
      <c r="A83" s="31">
        <v>4</v>
      </c>
      <c r="B83" s="32" t="s">
        <v>156</v>
      </c>
      <c r="C83" s="32" t="s">
        <v>158</v>
      </c>
      <c r="D83" s="44" t="s">
        <v>155</v>
      </c>
      <c r="E83" s="54"/>
      <c r="F83" s="34"/>
      <c r="G83" s="1">
        <f t="shared" si="40"/>
        <v>0</v>
      </c>
      <c r="H83" s="1">
        <f t="shared" si="41"/>
        <v>0</v>
      </c>
      <c r="I83" s="1">
        <f t="shared" si="42"/>
        <v>0</v>
      </c>
      <c r="J83" s="1">
        <f t="shared" si="43"/>
        <v>0</v>
      </c>
      <c r="K83" s="1">
        <f t="shared" si="44"/>
        <v>0</v>
      </c>
      <c r="L83" s="1">
        <f t="shared" si="45"/>
        <v>0</v>
      </c>
      <c r="M83" s="1">
        <f t="shared" si="46"/>
        <v>0</v>
      </c>
      <c r="N83" s="1">
        <f t="shared" si="47"/>
        <v>0</v>
      </c>
    </row>
    <row r="84" spans="1:14" ht="39.950000000000003" customHeight="1" x14ac:dyDescent="0.4">
      <c r="A84" s="4">
        <v>5</v>
      </c>
      <c r="B84" s="12" t="s">
        <v>9</v>
      </c>
      <c r="C84" s="12" t="s">
        <v>160</v>
      </c>
      <c r="D84" s="45" t="s">
        <v>17</v>
      </c>
      <c r="E84" s="55"/>
      <c r="F84" s="22"/>
      <c r="G84" s="1">
        <f t="shared" si="40"/>
        <v>0</v>
      </c>
      <c r="H84" s="1">
        <f t="shared" si="41"/>
        <v>0</v>
      </c>
      <c r="I84" s="1">
        <f t="shared" si="42"/>
        <v>0</v>
      </c>
      <c r="J84" s="1">
        <f t="shared" si="43"/>
        <v>0</v>
      </c>
      <c r="K84" s="1">
        <f t="shared" si="44"/>
        <v>0</v>
      </c>
      <c r="L84" s="1">
        <f t="shared" si="45"/>
        <v>0</v>
      </c>
      <c r="M84" s="1">
        <f t="shared" si="46"/>
        <v>0</v>
      </c>
      <c r="N84" s="1">
        <f t="shared" si="47"/>
        <v>0</v>
      </c>
    </row>
    <row r="85" spans="1:14" ht="39.950000000000003" customHeight="1" thickBot="1" x14ac:dyDescent="0.45">
      <c r="A85" s="6">
        <v>6</v>
      </c>
      <c r="B85" s="13" t="s">
        <v>16</v>
      </c>
      <c r="C85" s="13" t="s">
        <v>10</v>
      </c>
      <c r="D85" s="46" t="s">
        <v>17</v>
      </c>
      <c r="E85" s="56"/>
      <c r="F85" s="24"/>
      <c r="G85" s="1">
        <f t="shared" si="40"/>
        <v>0</v>
      </c>
      <c r="H85" s="1">
        <f t="shared" si="41"/>
        <v>0</v>
      </c>
      <c r="I85" s="1">
        <f t="shared" si="42"/>
        <v>0</v>
      </c>
      <c r="J85" s="1">
        <f t="shared" si="43"/>
        <v>0</v>
      </c>
      <c r="K85" s="1">
        <f t="shared" si="44"/>
        <v>0</v>
      </c>
      <c r="L85" s="1">
        <f t="shared" si="45"/>
        <v>0</v>
      </c>
      <c r="M85" s="1">
        <f t="shared" si="46"/>
        <v>0</v>
      </c>
      <c r="N85" s="1">
        <f t="shared" si="47"/>
        <v>0</v>
      </c>
    </row>
    <row r="86" spans="1:14" ht="18" customHeight="1" x14ac:dyDescent="0.4">
      <c r="A86" s="14"/>
      <c r="B86" s="15"/>
      <c r="C86" s="15"/>
      <c r="D86" s="28"/>
      <c r="E86" s="28"/>
      <c r="F86" s="27"/>
    </row>
    <row r="87" spans="1:14" ht="22.15" customHeight="1" thickBot="1" x14ac:dyDescent="0.45">
      <c r="A87" s="29" t="s">
        <v>77</v>
      </c>
      <c r="B87" s="29"/>
      <c r="C87" s="29"/>
      <c r="D87" s="28"/>
      <c r="E87" s="28"/>
      <c r="F87" s="27"/>
    </row>
    <row r="88" spans="1:14" ht="22.15" customHeight="1" thickBot="1" x14ac:dyDescent="0.45">
      <c r="A88" s="40" t="s">
        <v>1</v>
      </c>
      <c r="B88" s="41" t="s">
        <v>2</v>
      </c>
      <c r="C88" s="41" t="s">
        <v>3</v>
      </c>
      <c r="D88" s="42" t="s">
        <v>18</v>
      </c>
      <c r="E88" s="42" t="s">
        <v>13</v>
      </c>
      <c r="F88" s="43" t="s">
        <v>209</v>
      </c>
    </row>
    <row r="89" spans="1:14" ht="39.950000000000003" customHeight="1" thickTop="1" x14ac:dyDescent="0.4">
      <c r="A89" s="31">
        <v>1</v>
      </c>
      <c r="B89" s="32" t="s">
        <v>115</v>
      </c>
      <c r="C89" s="32" t="s">
        <v>111</v>
      </c>
      <c r="D89" s="44" t="s">
        <v>17</v>
      </c>
      <c r="E89" s="54"/>
      <c r="F89" s="34"/>
      <c r="G89" s="1">
        <f t="shared" ref="G89:G92" si="48">IF(AND($D89="必須",$E89="●"),1,0)</f>
        <v>0</v>
      </c>
      <c r="H89" s="1">
        <f t="shared" ref="H89:H92" si="49">IF(AND($D89="必須",$E89="○"),1,0)</f>
        <v>0</v>
      </c>
      <c r="I89" s="1">
        <f t="shared" ref="I89:I92" si="50">IF(AND($D89="必須",$E89="△"),1,0)</f>
        <v>0</v>
      </c>
      <c r="J89" s="1">
        <f t="shared" ref="J89:J92" si="51">IF(AND($D89="必須",$E89="×"),1,0)</f>
        <v>0</v>
      </c>
      <c r="K89" s="1">
        <f t="shared" ref="K89:K92" si="52">IF(AND($D89="要望",$E89="●"),1,0)</f>
        <v>0</v>
      </c>
      <c r="L89" s="1">
        <f t="shared" ref="L89:L92" si="53">IF(AND($D89="要望",$E89="○"),1,0)</f>
        <v>0</v>
      </c>
      <c r="M89" s="1">
        <f t="shared" ref="M89:M92" si="54">IF(AND($D89="要望",$E89="△"),1,0)</f>
        <v>0</v>
      </c>
      <c r="N89" s="1">
        <f t="shared" ref="N89:N92" si="55">IF(AND($D89="必須",$E89="×"),1,0)</f>
        <v>0</v>
      </c>
    </row>
    <row r="90" spans="1:14" ht="39.950000000000003" customHeight="1" x14ac:dyDescent="0.4">
      <c r="A90" s="4">
        <v>2</v>
      </c>
      <c r="B90" s="12" t="s">
        <v>78</v>
      </c>
      <c r="C90" s="12" t="s">
        <v>116</v>
      </c>
      <c r="D90" s="45" t="s">
        <v>53</v>
      </c>
      <c r="E90" s="55"/>
      <c r="F90" s="22"/>
      <c r="G90" s="1">
        <f t="shared" si="48"/>
        <v>0</v>
      </c>
      <c r="H90" s="1">
        <f t="shared" si="49"/>
        <v>0</v>
      </c>
      <c r="I90" s="1">
        <f t="shared" si="50"/>
        <v>0</v>
      </c>
      <c r="J90" s="1">
        <f t="shared" si="51"/>
        <v>0</v>
      </c>
      <c r="K90" s="1">
        <f t="shared" si="52"/>
        <v>0</v>
      </c>
      <c r="L90" s="1">
        <f t="shared" si="53"/>
        <v>0</v>
      </c>
      <c r="M90" s="1">
        <f t="shared" si="54"/>
        <v>0</v>
      </c>
      <c r="N90" s="1">
        <f t="shared" si="55"/>
        <v>0</v>
      </c>
    </row>
    <row r="91" spans="1:14" ht="39.950000000000003" customHeight="1" x14ac:dyDescent="0.4">
      <c r="A91" s="4">
        <v>3</v>
      </c>
      <c r="B91" s="12" t="s">
        <v>110</v>
      </c>
      <c r="C91" s="12" t="s">
        <v>113</v>
      </c>
      <c r="D91" s="45" t="s">
        <v>112</v>
      </c>
      <c r="E91" s="55"/>
      <c r="F91" s="22"/>
      <c r="G91" s="1">
        <f t="shared" si="48"/>
        <v>0</v>
      </c>
      <c r="H91" s="1">
        <f t="shared" si="49"/>
        <v>0</v>
      </c>
      <c r="I91" s="1">
        <f t="shared" si="50"/>
        <v>0</v>
      </c>
      <c r="J91" s="1">
        <f t="shared" si="51"/>
        <v>0</v>
      </c>
      <c r="K91" s="1">
        <f t="shared" si="52"/>
        <v>0</v>
      </c>
      <c r="L91" s="1">
        <f t="shared" si="53"/>
        <v>0</v>
      </c>
      <c r="M91" s="1">
        <f t="shared" si="54"/>
        <v>0</v>
      </c>
      <c r="N91" s="1">
        <f t="shared" si="55"/>
        <v>0</v>
      </c>
    </row>
    <row r="92" spans="1:14" ht="39.950000000000003" customHeight="1" thickBot="1" x14ac:dyDescent="0.45">
      <c r="A92" s="6">
        <v>4</v>
      </c>
      <c r="B92" s="13" t="s">
        <v>117</v>
      </c>
      <c r="C92" s="13" t="s">
        <v>118</v>
      </c>
      <c r="D92" s="23" t="s">
        <v>119</v>
      </c>
      <c r="E92" s="56"/>
      <c r="F92" s="24"/>
      <c r="G92" s="1">
        <f t="shared" si="48"/>
        <v>0</v>
      </c>
      <c r="H92" s="1">
        <f t="shared" si="49"/>
        <v>0</v>
      </c>
      <c r="I92" s="1">
        <f t="shared" si="50"/>
        <v>0</v>
      </c>
      <c r="J92" s="1">
        <f t="shared" si="51"/>
        <v>0</v>
      </c>
      <c r="K92" s="1">
        <f t="shared" si="52"/>
        <v>0</v>
      </c>
      <c r="L92" s="1">
        <f t="shared" si="53"/>
        <v>0</v>
      </c>
      <c r="M92" s="1">
        <f t="shared" si="54"/>
        <v>0</v>
      </c>
      <c r="N92" s="1">
        <f t="shared" si="55"/>
        <v>0</v>
      </c>
    </row>
    <row r="93" spans="1:14" ht="18" customHeight="1" x14ac:dyDescent="0.4">
      <c r="A93" s="8"/>
      <c r="B93" s="57"/>
      <c r="C93" s="57"/>
      <c r="D93" s="25"/>
      <c r="E93" s="58"/>
      <c r="F93" s="26"/>
    </row>
    <row r="94" spans="1:14" ht="22.15" customHeight="1" thickBot="1" x14ac:dyDescent="0.45">
      <c r="A94" s="30" t="s">
        <v>83</v>
      </c>
      <c r="B94" s="30"/>
      <c r="C94" s="30"/>
      <c r="D94" s="28"/>
      <c r="E94" s="28"/>
      <c r="F94" s="27"/>
    </row>
    <row r="95" spans="1:14" ht="22.15" customHeight="1" thickBot="1" x14ac:dyDescent="0.45">
      <c r="A95" s="40" t="s">
        <v>82</v>
      </c>
      <c r="B95" s="41" t="s">
        <v>2</v>
      </c>
      <c r="C95" s="41" t="s">
        <v>3</v>
      </c>
      <c r="D95" s="42" t="s">
        <v>18</v>
      </c>
      <c r="E95" s="42" t="s">
        <v>13</v>
      </c>
      <c r="F95" s="43" t="s">
        <v>209</v>
      </c>
    </row>
    <row r="96" spans="1:14" ht="39.950000000000003" customHeight="1" thickTop="1" x14ac:dyDescent="0.4">
      <c r="A96" s="31">
        <v>1</v>
      </c>
      <c r="B96" s="32" t="s">
        <v>80</v>
      </c>
      <c r="C96" s="32" t="s">
        <v>114</v>
      </c>
      <c r="D96" s="44" t="s">
        <v>17</v>
      </c>
      <c r="E96" s="54"/>
      <c r="F96" s="34"/>
      <c r="G96" s="1">
        <f t="shared" ref="G96:G99" si="56">IF(AND($D96="必須",$E96="●"),1,0)</f>
        <v>0</v>
      </c>
      <c r="H96" s="1">
        <f t="shared" ref="H96:H99" si="57">IF(AND($D96="必須",$E96="○"),1,0)</f>
        <v>0</v>
      </c>
      <c r="I96" s="1">
        <f t="shared" ref="I96:I99" si="58">IF(AND($D96="必須",$E96="△"),1,0)</f>
        <v>0</v>
      </c>
      <c r="J96" s="1">
        <f t="shared" ref="J96:J99" si="59">IF(AND($D96="必須",$E96="×"),1,0)</f>
        <v>0</v>
      </c>
      <c r="K96" s="1">
        <f t="shared" ref="K96:K99" si="60">IF(AND($D96="要望",$E96="●"),1,0)</f>
        <v>0</v>
      </c>
      <c r="L96" s="1">
        <f t="shared" ref="L96:L99" si="61">IF(AND($D96="要望",$E96="○"),1,0)</f>
        <v>0</v>
      </c>
      <c r="M96" s="1">
        <f t="shared" ref="M96:M99" si="62">IF(AND($D96="要望",$E96="△"),1,0)</f>
        <v>0</v>
      </c>
      <c r="N96" s="1">
        <f t="shared" ref="N96:N99" si="63">IF(AND($D96="必須",$E96="×"),1,0)</f>
        <v>0</v>
      </c>
    </row>
    <row r="97" spans="1:14" ht="39.950000000000003" customHeight="1" x14ac:dyDescent="0.4">
      <c r="A97" s="4">
        <v>2</v>
      </c>
      <c r="B97" s="12" t="s">
        <v>79</v>
      </c>
      <c r="C97" s="12" t="s">
        <v>93</v>
      </c>
      <c r="D97" s="45" t="s">
        <v>53</v>
      </c>
      <c r="E97" s="55"/>
      <c r="F97" s="22"/>
      <c r="G97" s="1">
        <f t="shared" si="56"/>
        <v>0</v>
      </c>
      <c r="H97" s="1">
        <f t="shared" si="57"/>
        <v>0</v>
      </c>
      <c r="I97" s="1">
        <f t="shared" si="58"/>
        <v>0</v>
      </c>
      <c r="J97" s="1">
        <f t="shared" si="59"/>
        <v>0</v>
      </c>
      <c r="K97" s="1">
        <f t="shared" si="60"/>
        <v>0</v>
      </c>
      <c r="L97" s="1">
        <f t="shared" si="61"/>
        <v>0</v>
      </c>
      <c r="M97" s="1">
        <f t="shared" si="62"/>
        <v>0</v>
      </c>
      <c r="N97" s="1">
        <f t="shared" si="63"/>
        <v>0</v>
      </c>
    </row>
    <row r="98" spans="1:14" ht="39.950000000000003" customHeight="1" x14ac:dyDescent="0.4">
      <c r="A98" s="4">
        <v>3</v>
      </c>
      <c r="B98" s="12" t="s">
        <v>11</v>
      </c>
      <c r="C98" s="12" t="s">
        <v>89</v>
      </c>
      <c r="D98" s="45" t="s">
        <v>17</v>
      </c>
      <c r="E98" s="55"/>
      <c r="F98" s="22"/>
      <c r="G98" s="1">
        <f t="shared" si="56"/>
        <v>0</v>
      </c>
      <c r="H98" s="1">
        <f t="shared" si="57"/>
        <v>0</v>
      </c>
      <c r="I98" s="1">
        <f t="shared" si="58"/>
        <v>0</v>
      </c>
      <c r="J98" s="1">
        <f t="shared" si="59"/>
        <v>0</v>
      </c>
      <c r="K98" s="1">
        <f t="shared" si="60"/>
        <v>0</v>
      </c>
      <c r="L98" s="1">
        <f t="shared" si="61"/>
        <v>0</v>
      </c>
      <c r="M98" s="1">
        <f t="shared" si="62"/>
        <v>0</v>
      </c>
      <c r="N98" s="1">
        <f t="shared" si="63"/>
        <v>0</v>
      </c>
    </row>
    <row r="99" spans="1:14" ht="39.950000000000003" customHeight="1" thickBot="1" x14ac:dyDescent="0.45">
      <c r="A99" s="6">
        <v>4</v>
      </c>
      <c r="B99" s="13" t="s">
        <v>12</v>
      </c>
      <c r="C99" s="13" t="s">
        <v>84</v>
      </c>
      <c r="D99" s="46" t="s">
        <v>17</v>
      </c>
      <c r="E99" s="56"/>
      <c r="F99" s="24"/>
      <c r="G99" s="1">
        <f t="shared" si="56"/>
        <v>0</v>
      </c>
      <c r="H99" s="1">
        <f t="shared" si="57"/>
        <v>0</v>
      </c>
      <c r="I99" s="1">
        <f t="shared" si="58"/>
        <v>0</v>
      </c>
      <c r="J99" s="1">
        <f t="shared" si="59"/>
        <v>0</v>
      </c>
      <c r="K99" s="1">
        <f t="shared" si="60"/>
        <v>0</v>
      </c>
      <c r="L99" s="1">
        <f t="shared" si="61"/>
        <v>0</v>
      </c>
      <c r="M99" s="1">
        <f t="shared" si="62"/>
        <v>0</v>
      </c>
      <c r="N99" s="1">
        <f t="shared" si="63"/>
        <v>0</v>
      </c>
    </row>
    <row r="100" spans="1:14" ht="18" customHeight="1" x14ac:dyDescent="0.4">
      <c r="A100" s="14"/>
      <c r="B100" s="15"/>
      <c r="C100" s="15"/>
      <c r="D100" s="28"/>
      <c r="E100" s="28"/>
      <c r="F100" s="27"/>
    </row>
    <row r="101" spans="1:14" ht="22.15" customHeight="1" thickBot="1" x14ac:dyDescent="0.45">
      <c r="A101" s="29" t="s">
        <v>142</v>
      </c>
      <c r="B101" s="29"/>
      <c r="C101" s="29"/>
      <c r="D101" s="30"/>
      <c r="E101" s="30"/>
      <c r="F101" s="27"/>
    </row>
    <row r="102" spans="1:14" ht="22.15" customHeight="1" thickBot="1" x14ac:dyDescent="0.45">
      <c r="A102" s="40" t="s">
        <v>1</v>
      </c>
      <c r="B102" s="41" t="s">
        <v>2</v>
      </c>
      <c r="C102" s="41" t="s">
        <v>3</v>
      </c>
      <c r="D102" s="42" t="s">
        <v>18</v>
      </c>
      <c r="E102" s="42" t="s">
        <v>13</v>
      </c>
      <c r="F102" s="43" t="s">
        <v>209</v>
      </c>
    </row>
    <row r="103" spans="1:14" ht="39.950000000000003" customHeight="1" thickTop="1" x14ac:dyDescent="0.4">
      <c r="A103" s="31">
        <v>1</v>
      </c>
      <c r="B103" s="32" t="s">
        <v>90</v>
      </c>
      <c r="C103" s="32" t="s">
        <v>96</v>
      </c>
      <c r="D103" s="47" t="s">
        <v>17</v>
      </c>
      <c r="E103" s="52"/>
      <c r="F103" s="33"/>
      <c r="G103" s="1">
        <f>IF(AND($D103="必須",$E103="●"),1,0)</f>
        <v>0</v>
      </c>
      <c r="H103" s="1">
        <f>IF(AND($D103="必須",$E103="○"),1,0)</f>
        <v>0</v>
      </c>
      <c r="I103" s="1">
        <f>IF(AND($D103="必須",$E103="△"),1,0)</f>
        <v>0</v>
      </c>
      <c r="J103" s="1">
        <f>IF(AND($D103="必須",$E103="×"),1,0)</f>
        <v>0</v>
      </c>
      <c r="K103" s="1">
        <f>IF(AND($D103="要望",$E103="●"),1,0)</f>
        <v>0</v>
      </c>
      <c r="L103" s="1">
        <f>IF(AND($D103="要望",$E103="○"),1,0)</f>
        <v>0</v>
      </c>
      <c r="M103" s="1">
        <f>IF(AND($D103="要望",$E103="△"),1,0)</f>
        <v>0</v>
      </c>
      <c r="N103" s="1">
        <f t="shared" ref="N103:N104" si="64">IF(AND($D103="必須",$E103="×"),1,0)</f>
        <v>0</v>
      </c>
    </row>
    <row r="104" spans="1:14" ht="39.950000000000003" customHeight="1" thickBot="1" x14ac:dyDescent="0.45">
      <c r="A104" s="6">
        <v>2</v>
      </c>
      <c r="B104" s="13" t="s">
        <v>92</v>
      </c>
      <c r="C104" s="13" t="s">
        <v>131</v>
      </c>
      <c r="D104" s="48" t="s">
        <v>17</v>
      </c>
      <c r="E104" s="53"/>
      <c r="F104" s="7"/>
      <c r="G104" s="1">
        <f>IF(AND($D104="必須",$E104="●"),1,0)</f>
        <v>0</v>
      </c>
      <c r="H104" s="1">
        <f>IF(AND($D104="必須",$E104="○"),1,0)</f>
        <v>0</v>
      </c>
      <c r="I104" s="1">
        <f>IF(AND($D104="必須",$E104="△"),1,0)</f>
        <v>0</v>
      </c>
      <c r="J104" s="1">
        <f>IF(AND($D104="必須",$E104="×"),1,0)</f>
        <v>0</v>
      </c>
      <c r="K104" s="1">
        <f>IF(AND($D104="要望",$E104="●"),1,0)</f>
        <v>0</v>
      </c>
      <c r="L104" s="1">
        <f>IF(AND($D104="要望",$E104="○"),1,0)</f>
        <v>0</v>
      </c>
      <c r="M104" s="1">
        <f>IF(AND($D104="要望",$E104="△"),1,0)</f>
        <v>0</v>
      </c>
      <c r="N104" s="1">
        <f t="shared" si="64"/>
        <v>0</v>
      </c>
    </row>
    <row r="105" spans="1:14" ht="18" customHeight="1" x14ac:dyDescent="0.4">
      <c r="A105" s="14"/>
      <c r="B105" s="15"/>
      <c r="C105" s="15"/>
      <c r="D105" s="15"/>
      <c r="E105" s="15"/>
      <c r="F105" s="3"/>
    </row>
    <row r="106" spans="1:14" ht="22.15" customHeight="1" x14ac:dyDescent="0.4">
      <c r="A106" s="49"/>
      <c r="B106" s="3"/>
      <c r="C106" s="3"/>
      <c r="D106" s="3"/>
      <c r="E106" s="3"/>
      <c r="F106" s="3"/>
      <c r="G106" s="1">
        <f>SUM(G9:G104)</f>
        <v>0</v>
      </c>
      <c r="H106" s="1">
        <f t="shared" ref="H106:N106" si="65">SUM(H9:H104)</f>
        <v>0</v>
      </c>
      <c r="I106" s="1">
        <f t="shared" si="65"/>
        <v>0</v>
      </c>
      <c r="J106" s="1">
        <f t="shared" si="65"/>
        <v>0</v>
      </c>
      <c r="K106" s="1">
        <f t="shared" si="65"/>
        <v>0</v>
      </c>
      <c r="L106" s="1">
        <f t="shared" si="65"/>
        <v>0</v>
      </c>
      <c r="M106" s="1">
        <f t="shared" si="65"/>
        <v>0</v>
      </c>
      <c r="N106" s="1">
        <f t="shared" si="65"/>
        <v>0</v>
      </c>
    </row>
    <row r="107" spans="1:14" ht="22.15" customHeight="1" x14ac:dyDescent="0.4">
      <c r="A107" s="49"/>
      <c r="B107" s="3"/>
      <c r="C107" s="3"/>
      <c r="D107" s="51" t="s">
        <v>145</v>
      </c>
      <c r="E107" s="51" t="s">
        <v>146</v>
      </c>
      <c r="F107" s="3"/>
    </row>
    <row r="108" spans="1:14" ht="22.15" customHeight="1" x14ac:dyDescent="0.4">
      <c r="A108" s="49"/>
      <c r="B108" s="3"/>
      <c r="C108" s="50" t="s">
        <v>147</v>
      </c>
      <c r="D108" s="51">
        <f>G106</f>
        <v>0</v>
      </c>
      <c r="E108" s="51">
        <f>K106</f>
        <v>0</v>
      </c>
      <c r="F108" s="3"/>
    </row>
    <row r="109" spans="1:14" ht="22.15" customHeight="1" x14ac:dyDescent="0.4">
      <c r="A109" s="49"/>
      <c r="B109" s="3"/>
      <c r="C109" s="50" t="s">
        <v>148</v>
      </c>
      <c r="D109" s="51">
        <f>H106</f>
        <v>0</v>
      </c>
      <c r="E109" s="51">
        <f>L106</f>
        <v>0</v>
      </c>
      <c r="F109" s="3"/>
    </row>
    <row r="110" spans="1:14" ht="22.15" customHeight="1" x14ac:dyDescent="0.4">
      <c r="A110" s="49"/>
      <c r="B110" s="3"/>
      <c r="C110" s="50" t="s">
        <v>149</v>
      </c>
      <c r="D110" s="51">
        <f>I106</f>
        <v>0</v>
      </c>
      <c r="E110" s="51">
        <f>M106</f>
        <v>0</v>
      </c>
      <c r="F110" s="3"/>
    </row>
    <row r="111" spans="1:14" ht="22.15" customHeight="1" x14ac:dyDescent="0.4">
      <c r="A111" s="49"/>
      <c r="B111" s="3"/>
      <c r="C111" s="50" t="s">
        <v>150</v>
      </c>
      <c r="D111" s="51">
        <f>J106</f>
        <v>0</v>
      </c>
      <c r="E111" s="51">
        <f>N106</f>
        <v>0</v>
      </c>
      <c r="F111" s="3"/>
    </row>
    <row r="112" spans="1:14" ht="22.15" customHeight="1" x14ac:dyDescent="0.4">
      <c r="A112" s="49"/>
      <c r="B112" s="3"/>
      <c r="C112" s="3"/>
      <c r="D112" s="3"/>
      <c r="E112" s="3"/>
      <c r="F112" s="3"/>
    </row>
  </sheetData>
  <phoneticPr fontId="1"/>
  <conditionalFormatting sqref="A9:F16">
    <cfRule type="expression" dxfId="8" priority="9">
      <formula>MOD(ROW(),2)=1</formula>
    </cfRule>
  </conditionalFormatting>
  <conditionalFormatting sqref="A20:F34">
    <cfRule type="expression" dxfId="7" priority="8">
      <formula>MOD(ROW(),2)=0</formula>
    </cfRule>
  </conditionalFormatting>
  <conditionalFormatting sqref="A38:F48">
    <cfRule type="expression" dxfId="6" priority="7">
      <formula>MOD(ROW(),2)=0</formula>
    </cfRule>
  </conditionalFormatting>
  <conditionalFormatting sqref="A52:F63">
    <cfRule type="expression" dxfId="5" priority="6">
      <formula>MOD(ROW(),2)=0</formula>
    </cfRule>
  </conditionalFormatting>
  <conditionalFormatting sqref="A67:F75">
    <cfRule type="expression" dxfId="4" priority="5">
      <formula>MOD(ROW(),2)=1</formula>
    </cfRule>
  </conditionalFormatting>
  <conditionalFormatting sqref="A80:F85">
    <cfRule type="expression" dxfId="3" priority="4">
      <formula>MOD(ROW(),2)=0</formula>
    </cfRule>
  </conditionalFormatting>
  <conditionalFormatting sqref="A89:F92">
    <cfRule type="expression" dxfId="2" priority="3">
      <formula>MOD(ROW(),2)=1</formula>
    </cfRule>
  </conditionalFormatting>
  <conditionalFormatting sqref="A96:F99">
    <cfRule type="expression" dxfId="1" priority="2">
      <formula>MOD(ROW(),2)=0</formula>
    </cfRule>
  </conditionalFormatting>
  <conditionalFormatting sqref="A103:F104">
    <cfRule type="expression" dxfId="0" priority="1">
      <formula>MOD(ROW(),2)=1</formula>
    </cfRule>
  </conditionalFormatting>
  <dataValidations count="1">
    <dataValidation type="list" allowBlank="1" showInputMessage="1" showErrorMessage="1" sqref="E9:E16 E20:E34 E38:E48 E52:E63 E67:E76 E80:E85 E89:E93 E96:E99 E103:E104">
      <formula1>"●,○,△,×"</formula1>
    </dataValidation>
  </dataValidations>
  <printOptions horizontalCentered="1"/>
  <pageMargins left="0.31496062992125984" right="0.31496062992125984" top="0.94488188976377963" bottom="0.15748031496062992" header="0.31496062992125984" footer="0.31496062992125984"/>
  <pageSetup paperSize="9" scale="92" fitToHeight="0" orientation="landscape" r:id="rId1"/>
  <headerFooter>
    <oddHeader>&amp;C&amp;"Meiryo UI,太字"&amp;18
川崎市学校施設利用予約システム等導入・運用保守業務委託　システム要件確認書（機能要件）</oddHeader>
    <oddFooter>&amp;P / &amp;N ページ</oddFooter>
  </headerFooter>
  <rowBreaks count="10" manualBreakCount="10">
    <brk id="17" max="5" man="1"/>
    <brk id="29" max="5" man="1"/>
    <brk id="35" max="5" man="1"/>
    <brk id="47" max="5" man="1"/>
    <brk id="49" max="5" man="1"/>
    <brk id="61" max="5" man="1"/>
    <brk id="64" max="5" man="1"/>
    <brk id="76" max="5" man="1"/>
    <brk id="86" max="5" man="1"/>
    <brk id="10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調達仕様書確認項目</vt:lpstr>
      <vt:lpstr>機能要件</vt:lpstr>
      <vt:lpstr>機能要件!Print_Area</vt:lpstr>
      <vt:lpstr>調達仕様書確認項目!Print_Area</vt:lpstr>
      <vt:lpstr>機能要件!Print_Titles</vt:lpstr>
      <vt:lpstr>調達仕様書確認項目!Print_Titles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KNG0252</dc:creator>
  <cp:lastModifiedBy>川崎市</cp:lastModifiedBy>
  <cp:lastPrinted>2024-03-22T01:55:49Z</cp:lastPrinted>
  <dcterms:created xsi:type="dcterms:W3CDTF">2020-12-11T01:43:01Z</dcterms:created>
  <dcterms:modified xsi:type="dcterms:W3CDTF">2024-03-22T01:56:08Z</dcterms:modified>
</cp:coreProperties>
</file>